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600" windowHeight="7875" activeTab="0"/>
  </bookViews>
  <sheets>
    <sheet name="Sheet1" sheetId="1" r:id="rId1"/>
    <sheet name="Sheet1 (2)" sheetId="2" r:id="rId2"/>
    <sheet name="Sheet1 (3)" sheetId="3" r:id="rId3"/>
  </sheets>
  <definedNames/>
  <calcPr fullCalcOnLoad="1"/>
</workbook>
</file>

<file path=xl/sharedStrings.xml><?xml version="1.0" encoding="utf-8"?>
<sst xmlns="http://schemas.openxmlformats.org/spreadsheetml/2006/main" count="3187" uniqueCount="484">
  <si>
    <t>iso</t>
  </si>
  <si>
    <t>whoreg</t>
  </si>
  <si>
    <t>mdg</t>
  </si>
  <si>
    <t>wb2012</t>
  </si>
  <si>
    <t>country</t>
  </si>
  <si>
    <t>ctunicef</t>
  </si>
  <si>
    <t>Livebirths 
1990</t>
  </si>
  <si>
    <t>Neonatal deaths
1990</t>
  </si>
  <si>
    <t>NMR 
1990</t>
  </si>
  <si>
    <t>Under-five deaths 
1990</t>
  </si>
  <si>
    <t>U5MR
1990</t>
  </si>
  <si>
    <t>1-59m deaths
1990</t>
  </si>
  <si>
    <t>1-59m mortality
1990</t>
  </si>
  <si>
    <t>Livebirths 
2000</t>
  </si>
  <si>
    <t>Neonatal deaths
2000</t>
  </si>
  <si>
    <t>NMR 
2000</t>
  </si>
  <si>
    <t>Under-five deaths 
2000</t>
  </si>
  <si>
    <t>U5MR
2000</t>
  </si>
  <si>
    <t>1-59m deaths
2000</t>
  </si>
  <si>
    <t>1-59m mortality
2000</t>
  </si>
  <si>
    <t>Livebirths 
2010</t>
  </si>
  <si>
    <t>Neonatal deaths
2010</t>
  </si>
  <si>
    <t>NMR 
2010</t>
  </si>
  <si>
    <t>Under-five deaths 
2010</t>
  </si>
  <si>
    <t>U5MR
2010</t>
  </si>
  <si>
    <t>1-59m deaths
2010</t>
  </si>
  <si>
    <t>1-59m mortality
2010</t>
  </si>
  <si>
    <t>ARC NMR 
1990-2010</t>
  </si>
  <si>
    <t>ARC NMR 2000-2010</t>
  </si>
  <si>
    <t>ARC U5MR
1990-2010</t>
  </si>
  <si>
    <t>ARC U5MR 2000-2010</t>
  </si>
  <si>
    <t>ARC 1-59m  1990-2010</t>
  </si>
  <si>
    <t>ARC 1-59m  2000-2010</t>
  </si>
  <si>
    <t>% change in NMR</t>
  </si>
  <si>
    <t>% change in livebirths</t>
  </si>
  <si>
    <t>livebirths difference from 2000 to 2010</t>
  </si>
  <si>
    <t>% change in neonatal deaths</t>
  </si>
  <si>
    <t>livebirths difference from 2000 to 2012</t>
  </si>
  <si>
    <t>livebirths difference from 2000 to 2013</t>
  </si>
  <si>
    <t>AFG</t>
  </si>
  <si>
    <t>Emr</t>
  </si>
  <si>
    <t>Southern Asia</t>
  </si>
  <si>
    <t>Low income</t>
  </si>
  <si>
    <t>Afghanistan</t>
  </si>
  <si>
    <t>ALB</t>
  </si>
  <si>
    <t>Eur</t>
  </si>
  <si>
    <t>Developed regions</t>
  </si>
  <si>
    <t>Upper middle income</t>
  </si>
  <si>
    <t>Albania</t>
  </si>
  <si>
    <t>DZA</t>
  </si>
  <si>
    <t>Afr</t>
  </si>
  <si>
    <t>Northern Africa</t>
  </si>
  <si>
    <t>Algeria</t>
  </si>
  <si>
    <t>AND</t>
  </si>
  <si>
    <t>High income</t>
  </si>
  <si>
    <t>Andorra</t>
  </si>
  <si>
    <t>AGO</t>
  </si>
  <si>
    <t>Sub-Saharan Africa</t>
  </si>
  <si>
    <t>Lower middle income</t>
  </si>
  <si>
    <t>Angola</t>
  </si>
  <si>
    <t>ATG</t>
  </si>
  <si>
    <t>Amr</t>
  </si>
  <si>
    <t>Latin America and the Caribbean</t>
  </si>
  <si>
    <t>Antigua and Barbuda</t>
  </si>
  <si>
    <t>Antigua &amp; Barbuda</t>
  </si>
  <si>
    <t>ARG</t>
  </si>
  <si>
    <t>Argentina</t>
  </si>
  <si>
    <t>ARM</t>
  </si>
  <si>
    <t xml:space="preserve">Caucasus and Central Asia </t>
  </si>
  <si>
    <t>Armenia</t>
  </si>
  <si>
    <t>AUS</t>
  </si>
  <si>
    <t>Wpr</t>
  </si>
  <si>
    <t>Australia</t>
  </si>
  <si>
    <t>AUT</t>
  </si>
  <si>
    <t>Austria</t>
  </si>
  <si>
    <t>AZE</t>
  </si>
  <si>
    <t>Azerbaijan</t>
  </si>
  <si>
    <t>BHS</t>
  </si>
  <si>
    <t>Bahamas</t>
  </si>
  <si>
    <t>BHR</t>
  </si>
  <si>
    <t xml:space="preserve">Western Asia </t>
  </si>
  <si>
    <t>Bahrain</t>
  </si>
  <si>
    <t>BGD</t>
  </si>
  <si>
    <t>Sear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</si>
  <si>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</si>
  <si>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</si>
  <si>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</si>
  <si>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</si>
  <si>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</si>
  <si>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</si>
  <si>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</si>
  <si>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</si>
  <si>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</si>
  <si>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</si>
  <si>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</si>
  <si>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BTN</t>
  </si>
  <si>
    <t>Bhutan</t>
  </si>
  <si>
    <t>BOL</t>
  </si>
  <si>
    <t>Bolivia (Plurinational State of)</t>
  </si>
  <si>
    <t>Bolivia</t>
  </si>
  <si>
    <t>BIH</t>
  </si>
  <si>
    <t>Bosnia and Herzegovina</t>
  </si>
  <si>
    <t>Bosnia &amp; Herzegovina</t>
  </si>
  <si>
    <t>BWA</t>
  </si>
  <si>
    <t>Botswana</t>
  </si>
  <si>
    <t>BRA</t>
  </si>
  <si>
    <t>Brazil</t>
  </si>
  <si>
    <t>BRN</t>
  </si>
  <si>
    <t xml:space="preserve">South-eastern Asia </t>
  </si>
  <si>
    <t>Brunei Darussalam</t>
  </si>
  <si>
    <t>Brunei</t>
  </si>
  <si>
    <t>BGR</t>
  </si>
  <si>
    <t>Bulgaria</t>
  </si>
  <si>
    <t>BFA</t>
  </si>
  <si>
    <t>Burkina Faso</t>
  </si>
  <si>
    <t>BDI</t>
  </si>
  <si>
    <t>Burundi</t>
  </si>
  <si>
    <t>KHM</t>
  </si>
  <si>
    <t>Cambodia</t>
  </si>
  <si>
    <t>CMR</t>
  </si>
  <si>
    <t>Cameroon</t>
  </si>
  <si>
    <t>CAN</t>
  </si>
  <si>
    <t>Canada</t>
  </si>
  <si>
    <t>CPV</t>
  </si>
  <si>
    <t>Cape Verde</t>
  </si>
  <si>
    <t>CAF</t>
  </si>
  <si>
    <t>Central African Republic</t>
  </si>
  <si>
    <t>TCD</t>
  </si>
  <si>
    <t>Chad</t>
  </si>
  <si>
    <t>CHL</t>
  </si>
  <si>
    <t>Chile</t>
  </si>
  <si>
    <t>CHN</t>
  </si>
  <si>
    <t>Eastern Asia</t>
  </si>
  <si>
    <t>China</t>
  </si>
  <si>
    <t>COL</t>
  </si>
  <si>
    <t>Colombia</t>
  </si>
  <si>
    <t>COM</t>
  </si>
  <si>
    <t>Comoros</t>
  </si>
  <si>
    <t>COG</t>
  </si>
  <si>
    <t>Congo</t>
  </si>
  <si>
    <t>COK</t>
  </si>
  <si>
    <t xml:space="preserve">Oceania </t>
  </si>
  <si>
    <t>Cook Islands</t>
  </si>
  <si>
    <t>CRI</t>
  </si>
  <si>
    <t>Costa Rica</t>
  </si>
  <si>
    <t>CIV</t>
  </si>
  <si>
    <t>Côte d'Ivoire</t>
  </si>
  <si>
    <t>Cote d'Ivoire</t>
  </si>
  <si>
    <t>HRV</t>
  </si>
  <si>
    <t>Croatia</t>
  </si>
  <si>
    <t>CUB</t>
  </si>
  <si>
    <t>Cuba</t>
  </si>
  <si>
    <t>CYP</t>
  </si>
  <si>
    <t>Cyprus</t>
  </si>
  <si>
    <t>CZE</t>
  </si>
  <si>
    <t>Czech Republic</t>
  </si>
  <si>
    <t>PRK</t>
  </si>
  <si>
    <t>Democratic People's Republic of Korea</t>
  </si>
  <si>
    <t>Korea DPR</t>
  </si>
  <si>
    <t>COD</t>
  </si>
  <si>
    <t>Democratic Republic of the Congo</t>
  </si>
  <si>
    <t>Congo DR</t>
  </si>
  <si>
    <t>DNK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</si>
  <si>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</si>
  <si>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</si>
  <si>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</si>
  <si>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</si>
  <si>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</si>
  <si>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</si>
  <si>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</si>
  <si>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</si>
  <si>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</si>
  <si>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</si>
  <si>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</si>
  <si>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SLV</t>
  </si>
  <si>
    <t>El Salvador</t>
  </si>
  <si>
    <t>GNQ</t>
  </si>
  <si>
    <t>Equatorial Guinea</t>
  </si>
  <si>
    <t>ERI</t>
  </si>
  <si>
    <t>Eritrea</t>
  </si>
  <si>
    <t>EST</t>
  </si>
  <si>
    <t>Estonia</t>
  </si>
  <si>
    <t>ETH</t>
  </si>
  <si>
    <t>Ethiopia</t>
  </si>
  <si>
    <t>FJI</t>
  </si>
  <si>
    <t>Fiji</t>
  </si>
  <si>
    <t>FIN</t>
  </si>
  <si>
    <t>Finland</t>
  </si>
  <si>
    <t>FRA</t>
  </si>
  <si>
    <t>France</t>
  </si>
  <si>
    <t>GAB</t>
  </si>
  <si>
    <t>Gabon</t>
  </si>
  <si>
    <t>GMB</t>
  </si>
  <si>
    <t>Gambia</t>
  </si>
  <si>
    <t>Gambia The</t>
  </si>
  <si>
    <t>GEO</t>
  </si>
  <si>
    <t>Georgia</t>
  </si>
  <si>
    <t>DEU</t>
  </si>
  <si>
    <t>Germany</t>
  </si>
  <si>
    <t>GHA</t>
  </si>
  <si>
    <t>Ghana</t>
  </si>
  <si>
    <t>GRC</t>
  </si>
  <si>
    <t>Greece</t>
  </si>
  <si>
    <t>GRD</t>
  </si>
  <si>
    <t>Grenada</t>
  </si>
  <si>
    <t>GTM</t>
  </si>
  <si>
    <t>Guatemala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</si>
  <si>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</si>
  <si>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</si>
  <si>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</si>
  <si>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</si>
  <si>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</si>
  <si>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</si>
  <si>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</si>
  <si>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</si>
  <si>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HND</t>
  </si>
  <si>
    <t>Honduras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</si>
  <si>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</si>
  <si>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</si>
  <si>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</si>
  <si>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</si>
  <si>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</si>
  <si>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</si>
  <si>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</si>
  <si>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</si>
  <si>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IRN</t>
  </si>
  <si>
    <t>Iran (Islamic Republic of)</t>
  </si>
  <si>
    <t>Iran</t>
  </si>
  <si>
    <t>IRQ</t>
  </si>
  <si>
    <t>Iraq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</si>
  <si>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</si>
  <si>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</si>
  <si>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</si>
  <si>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</si>
  <si>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</si>
  <si>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</si>
  <si>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</si>
  <si>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</si>
  <si>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</si>
  <si>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</si>
  <si>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</si>
  <si>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</si>
  <si>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</si>
  <si>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</si>
  <si>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</si>
  <si>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</si>
  <si>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</si>
  <si>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</si>
  <si>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KWT</t>
  </si>
  <si>
    <t>Kuwait</t>
  </si>
  <si>
    <t>KGZ</t>
  </si>
  <si>
    <t>Kyrgyzstan</t>
  </si>
  <si>
    <t>LAO</t>
  </si>
  <si>
    <t>Lao People's Democratic Republic</t>
  </si>
  <si>
    <t>Lao PDR</t>
  </si>
  <si>
    <t>LVA</t>
  </si>
  <si>
    <t>Latvia</t>
  </si>
  <si>
    <t>LBN</t>
  </si>
  <si>
    <t>Lebanon</t>
  </si>
  <si>
    <t>LSO</t>
  </si>
  <si>
    <t>Lesotho</t>
  </si>
  <si>
    <t>LBR</t>
  </si>
  <si>
    <t>Liberia</t>
  </si>
  <si>
    <t>LBY</t>
  </si>
  <si>
    <t>Libyan Arab Jamahiriya</t>
  </si>
  <si>
    <t>Libya</t>
  </si>
  <si>
    <t>LTU</t>
  </si>
  <si>
    <t>Lithuania</t>
  </si>
  <si>
    <t>LUX</t>
  </si>
  <si>
    <t>Luxembourg</t>
  </si>
  <si>
    <t>MDG</t>
  </si>
  <si>
    <t>Madagascar</t>
  </si>
  <si>
    <t>MWI</t>
  </si>
  <si>
    <t>Malawi</t>
  </si>
  <si>
    <t>MYS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</si>
  <si>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</si>
  <si>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</si>
  <si>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</si>
  <si>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</si>
  <si>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</si>
  <si>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</si>
  <si>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</si>
  <si>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</si>
  <si>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</si>
  <si>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MRT</t>
  </si>
  <si>
    <t>Mauritania</t>
  </si>
  <si>
    <t>MUS</t>
  </si>
  <si>
    <t>Mauritius</t>
  </si>
  <si>
    <t>MEX</t>
  </si>
  <si>
    <t>Mexico</t>
  </si>
  <si>
    <t>FSM</t>
  </si>
  <si>
    <t>Micronesia (Federated States of)</t>
  </si>
  <si>
    <t>Federated States of Micronesia</t>
  </si>
  <si>
    <t>MCO</t>
  </si>
  <si>
    <t>Monaco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</si>
  <si>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</si>
  <si>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</si>
  <si>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</si>
  <si>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</si>
  <si>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</si>
  <si>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</si>
  <si>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</si>
  <si>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</si>
  <si>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</si>
  <si>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</si>
  <si>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</si>
  <si>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</si>
  <si>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NRU</t>
  </si>
  <si>
    <t>Nauru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</si>
  <si>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</si>
  <si>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</si>
  <si>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</si>
  <si>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</si>
  <si>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</si>
  <si>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</si>
  <si>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</si>
  <si>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</si>
  <si>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NER</t>
  </si>
  <si>
    <t>Niger</t>
  </si>
  <si>
    <t>NGA</t>
  </si>
  <si>
    <t>Nigeria</t>
  </si>
  <si>
    <t>NIU</t>
  </si>
  <si>
    <t>Niue</t>
  </si>
  <si>
    <t>NOR</t>
  </si>
  <si>
    <t>Norway</t>
  </si>
  <si>
    <t>OMN</t>
  </si>
  <si>
    <t>Oman</t>
  </si>
  <si>
    <t>PAK</t>
  </si>
  <si>
    <t>Pakistan</t>
  </si>
  <si>
    <t>PLW</t>
  </si>
  <si>
    <t>Palau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</si>
  <si>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</si>
  <si>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</si>
  <si>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</si>
  <si>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</si>
  <si>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</si>
  <si>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</si>
  <si>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</si>
  <si>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</si>
  <si>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</si>
  <si>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</si>
  <si>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</si>
  <si>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</si>
  <si>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</si>
  <si>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</si>
  <si>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QAT</t>
  </si>
  <si>
    <t>Qatar</t>
  </si>
  <si>
    <t>KOR</t>
  </si>
  <si>
    <t>Republic of Korea</t>
  </si>
  <si>
    <t>Korea Rep</t>
  </si>
  <si>
    <t>MDA</t>
  </si>
  <si>
    <t>Republic of Moldova</t>
  </si>
  <si>
    <t>Moldova</t>
  </si>
  <si>
    <t>ROU</t>
  </si>
  <si>
    <t>Romania</t>
  </si>
  <si>
    <t>RUS</t>
  </si>
  <si>
    <t>Russian Federation</t>
  </si>
  <si>
    <t>RWA</t>
  </si>
  <si>
    <t>Rwanda</t>
  </si>
  <si>
    <t>KNA</t>
  </si>
  <si>
    <t>Saint Kitts and Nevis</t>
  </si>
  <si>
    <t>Saint Kitts &amp; Nevis</t>
  </si>
  <si>
    <t>LCA</t>
  </si>
  <si>
    <t>Saint Lucia</t>
  </si>
  <si>
    <t>VCT</t>
  </si>
  <si>
    <t>Saint Vincent and the Grenadines</t>
  </si>
  <si>
    <t>St Vincent &amp; the Grenadines</t>
  </si>
  <si>
    <t>WSM</t>
  </si>
  <si>
    <t>Samoa</t>
  </si>
  <si>
    <t>SMR</t>
  </si>
  <si>
    <t>San Marino</t>
  </si>
  <si>
    <t>STP</t>
  </si>
  <si>
    <t>Sao Tome and Principe</t>
  </si>
  <si>
    <t>Sao Tome &amp;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</si>
  <si>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</si>
  <si>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</si>
  <si>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</si>
  <si>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</si>
  <si>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</si>
  <si>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</si>
  <si>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</si>
  <si>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</si>
  <si>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</si>
  <si>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</si>
  <si>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</si>
  <si>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Singapore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</si>
  <si>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</si>
  <si>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</si>
  <si>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</si>
  <si>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</si>
  <si>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</si>
  <si>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</si>
  <si>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</si>
  <si>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</si>
  <si>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</si>
  <si>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</si>
  <si>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ESP</t>
  </si>
  <si>
    <t>Spain</t>
  </si>
  <si>
    <t>LKA</t>
  </si>
  <si>
    <t>Sri Lanka</t>
  </si>
  <si>
    <t>SDN</t>
  </si>
  <si>
    <t>Sudan</t>
  </si>
  <si>
    <t>SUR</t>
  </si>
  <si>
    <t>Suriname</t>
  </si>
  <si>
    <t>SWZ</t>
  </si>
  <si>
    <t>Swaziland</t>
  </si>
  <si>
    <t>SWE</t>
  </si>
  <si>
    <t>Sweden</t>
  </si>
  <si>
    <t>CHE</t>
  </si>
  <si>
    <t>Switzerland</t>
  </si>
  <si>
    <t>SYR</t>
  </si>
  <si>
    <t>Syrian Arab Republic</t>
  </si>
  <si>
    <t>Syria</t>
  </si>
  <si>
    <t>TJK</t>
  </si>
  <si>
    <t>Tajikistan</t>
  </si>
  <si>
    <t>THA</t>
  </si>
  <si>
    <t>Thailand</t>
  </si>
  <si>
    <t>MKD</t>
  </si>
  <si>
    <t>The former Yugoslav Republic of Macedonia</t>
  </si>
  <si>
    <t>Macedonia</t>
  </si>
  <si>
    <t>TLS</t>
  </si>
  <si>
    <t>Timor-Leste</t>
  </si>
  <si>
    <t>Timor Leste</t>
  </si>
  <si>
    <t>TGO</t>
  </si>
  <si>
    <t>Togo</t>
  </si>
  <si>
    <t>TON</t>
  </si>
  <si>
    <t>Tonga</t>
  </si>
  <si>
    <t>TTO</t>
  </si>
  <si>
    <t>Trinidad and Tobago</t>
  </si>
  <si>
    <t>Trinidad &amp; Tobago</t>
  </si>
  <si>
    <t>TUN</t>
  </si>
  <si>
    <t>Tunisia</t>
  </si>
  <si>
    <t>TUR</t>
  </si>
  <si>
    <t>Turkey</t>
  </si>
  <si>
    <t>TKM</t>
  </si>
  <si>
    <t>Turkmenistan</t>
  </si>
  <si>
    <t>TUV</t>
  </si>
  <si>
    <t>Tuvalu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</si>
  <si>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</si>
  <si>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</si>
  <si>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</si>
  <si>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</si>
  <si>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</si>
  <si>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</si>
  <si>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</si>
  <si>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</si>
  <si>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TZA</t>
  </si>
  <si>
    <t>United Republic of Tanzania</t>
  </si>
  <si>
    <t>USA</t>
  </si>
  <si>
    <t>United States of America</t>
  </si>
  <si>
    <t>URY</t>
  </si>
  <si>
    <t>Uruguay</t>
  </si>
  <si>
    <t>UZB</t>
  </si>
  <si>
    <t>Uzbekistan</t>
  </si>
  <si>
    <t>VUT</t>
  </si>
  <si>
    <t>Vanuatu</t>
  </si>
  <si>
    <t>VEN</t>
  </si>
  <si>
    <t>Venezuela (Bolivarian Republic of)</t>
  </si>
  <si>
    <t>Venezuela</t>
  </si>
  <si>
    <t>VNM</t>
  </si>
  <si>
    <t>Viet Nam</t>
  </si>
  <si>
    <t>Vietnam</t>
  </si>
  <si>
    <t>YEM</t>
  </si>
  <si>
    <t>Yemen</t>
  </si>
  <si>
    <t>ZMB</t>
  </si>
  <si>
    <t>Zambia</t>
  </si>
  <si>
    <t>ZWE</t>
  </si>
  <si>
    <t>Zimbabwe</t>
  </si>
  <si>
    <t>GLOBAL</t>
  </si>
  <si>
    <t>SUB-SAHARAN AFRICA</t>
  </si>
  <si>
    <t>Insufficient progress</t>
  </si>
  <si>
    <t>No progress</t>
  </si>
  <si>
    <t>On track</t>
  </si>
  <si>
    <t>Summary assessment of progress towards MDG 4</t>
  </si>
  <si>
    <t xml:space="preserve">Number of neonatal deaths, 2010 </t>
  </si>
  <si>
    <t>Average annual rate reduction % (2000-2010)</t>
  </si>
  <si>
    <t>Neonatal mortality rate in 
2010</t>
  </si>
  <si>
    <t>Rank for average annual rate reduction % (2000-2010)</t>
  </si>
  <si>
    <t>Rank for neonatal mortality rate in 2010</t>
  </si>
  <si>
    <r>
      <rPr>
        <b/>
        <sz val="10"/>
        <color indexed="8"/>
        <rFont val="Calibri"/>
        <family val="2"/>
      </rPr>
      <t xml:space="preserve">Average annual rate reduction data </t>
    </r>
    <r>
      <rPr>
        <sz val="10"/>
        <color indexed="8"/>
        <rFont val="Calibri"/>
        <family val="2"/>
      </rPr>
      <t xml:space="preserve">from Lawn JE, Kinney M, Black R et al. 2012. Newborn survival: a multicountry analysis of a decade of change. </t>
    </r>
    <r>
      <rPr>
        <i/>
        <sz val="10"/>
        <color indexed="8"/>
        <rFont val="Calibri"/>
        <family val="2"/>
      </rPr>
      <t xml:space="preserve">Health Policy and Planning </t>
    </r>
    <r>
      <rPr>
        <sz val="10"/>
        <color indexed="8"/>
        <rFont val="Calibri"/>
        <family val="2"/>
      </rPr>
      <t>27(Suppl. 3):iii6–iii28.</t>
    </r>
  </si>
  <si>
    <t>Note: Countries with less than 10,000 live births in 2010 are excluded</t>
  </si>
  <si>
    <r>
      <t xml:space="preserve">Linked to "Decade of change for newborn survival" in </t>
    </r>
    <r>
      <rPr>
        <i/>
        <sz val="10"/>
        <color indexed="8"/>
        <rFont val="Calibri"/>
        <family val="2"/>
      </rPr>
      <t xml:space="preserve">Health Policy and Planning, </t>
    </r>
    <r>
      <rPr>
        <sz val="10"/>
        <color indexed="8"/>
        <rFont val="Calibri"/>
        <family val="2"/>
      </rPr>
      <t xml:space="preserve">supplement 3, 2012 </t>
    </r>
    <r>
      <rPr>
        <b/>
        <sz val="10"/>
        <color indexed="8"/>
        <rFont val="Calibri"/>
        <family val="2"/>
      </rPr>
      <t>EMBARGOED UNTIL JUNE 12th @ 4am EST</t>
    </r>
  </si>
  <si>
    <t xml:space="preserve">Country data and rankings for newborn survival data </t>
  </si>
  <si>
    <r>
      <rPr>
        <b/>
        <sz val="10"/>
        <color indexed="8"/>
        <rFont val="Calibri"/>
        <family val="2"/>
      </rPr>
      <t>Newborn mortality rate and numbers data and summary assessment of progress towards MDG 4</t>
    </r>
    <r>
      <rPr>
        <sz val="10"/>
        <color indexed="8"/>
        <rFont val="Calibri"/>
        <family val="2"/>
      </rPr>
      <t xml:space="preserve"> from the UN Inter-agency Group for Child Mortality Estimation (IGME) www.childmortality.org and published in UNICEF, WHO, The World Bank, the United Nations Population Division. 2011. Levels and Trends in Child Mortality. Geneva: UNICEF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</si>
</sst>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;[Red]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95B850"/>
        <bgColor indexed="64"/>
      </patternFill>
    </fill>
    <fill>
      <patternFill patternType="solid">
        <fgColor rgb="FFD07C7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 wrapText="1"/>
      <protection/>
    </xf>
    <xf numFmtId="0" fontId="41" fillId="34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10" borderId="0" xfId="0" applyNumberFormat="1" applyFont="1" applyFill="1" applyBorder="1" applyAlignment="1">
      <alignment horizontal="center" vertical="center"/>
    </xf>
    <xf numFmtId="9" fontId="3" fillId="0" borderId="0" xfId="57" applyFont="1" applyAlignment="1">
      <alignment/>
    </xf>
    <xf numFmtId="164" fontId="3" fillId="0" borderId="0" xfId="57" applyNumberFormat="1" applyFont="1" applyAlignment="1">
      <alignment/>
    </xf>
    <xf numFmtId="164" fontId="3" fillId="16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/>
    </xf>
    <xf numFmtId="1" fontId="3" fillId="0" borderId="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right" wrapText="1"/>
      <protection/>
    </xf>
    <xf numFmtId="0" fontId="41" fillId="34" borderId="11" xfId="0" applyFont="1" applyFill="1" applyBorder="1" applyAlignment="1">
      <alignment horizontal="right"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5" borderId="14" xfId="0" applyNumberFormat="1" applyFont="1" applyFill="1" applyBorder="1" applyAlignment="1">
      <alignment horizontal="center" vertical="center"/>
    </xf>
    <xf numFmtId="1" fontId="3" fillId="36" borderId="14" xfId="0" applyNumberFormat="1" applyFont="1" applyFill="1" applyBorder="1" applyAlignment="1">
      <alignment horizontal="center" vertical="center"/>
    </xf>
    <xf numFmtId="1" fontId="3" fillId="37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/>
    </xf>
    <xf numFmtId="165" fontId="3" fillId="0" borderId="16" xfId="42" applyNumberFormat="1" applyFont="1" applyBorder="1" applyAlignment="1">
      <alignment/>
    </xf>
    <xf numFmtId="1" fontId="3" fillId="0" borderId="16" xfId="0" applyNumberFormat="1" applyFont="1" applyFill="1" applyBorder="1" applyAlignment="1">
      <alignment horizontal="right" vertical="center"/>
    </xf>
    <xf numFmtId="1" fontId="3" fillId="37" borderId="17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0" xfId="42" applyNumberFormat="1" applyFont="1" applyAlignment="1">
      <alignment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8"/>
  <sheetViews>
    <sheetView tabSelected="1" zoomScalePageLayoutView="0" workbookViewId="0" topLeftCell="V1">
      <selection activeCell="AD194" sqref="AD1:AD194"/>
    </sheetView>
  </sheetViews>
  <sheetFormatPr defaultColWidth="9.140625" defaultRowHeight="15"/>
  <cols>
    <col min="1" max="1" width="5.7109375" style="6" bestFit="1" customWidth="1"/>
    <col min="2" max="2" width="9.140625" style="6" customWidth="1"/>
    <col min="3" max="3" width="28.57421875" style="7" customWidth="1"/>
    <col min="4" max="4" width="9.140625" style="6" customWidth="1"/>
    <col min="5" max="5" width="35.00390625" style="6" customWidth="1"/>
    <col min="6" max="6" width="30.00390625" style="6" hidden="1" customWidth="1"/>
    <col min="7" max="27" width="13.00390625" style="6" customWidth="1"/>
    <col min="28" max="28" width="14.28125" style="6" customWidth="1"/>
    <col min="29" max="29" width="13.421875" style="6" customWidth="1"/>
    <col min="30" max="30" width="14.28125" style="6" customWidth="1"/>
    <col min="31" max="31" width="13.421875" style="6" customWidth="1"/>
    <col min="32" max="32" width="14.28125" style="6" customWidth="1"/>
    <col min="33" max="33" width="13.421875" style="6" customWidth="1"/>
    <col min="34" max="35" width="9.140625" style="6" customWidth="1"/>
    <col min="36" max="36" width="10.7109375" style="6" bestFit="1" customWidth="1"/>
    <col min="37" max="16384" width="9.140625" style="6" customWidth="1"/>
  </cols>
  <sheetData>
    <row r="1" spans="1:39" ht="76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</row>
    <row r="2" spans="1:37" ht="12.75">
      <c r="A2" s="6" t="s">
        <v>39</v>
      </c>
      <c r="B2" s="6" t="s">
        <v>40</v>
      </c>
      <c r="C2" s="7" t="s">
        <v>41</v>
      </c>
      <c r="D2" s="6" t="s">
        <v>42</v>
      </c>
      <c r="E2" s="6" t="s">
        <v>43</v>
      </c>
      <c r="F2" s="6" t="s">
        <v>43</v>
      </c>
      <c r="G2" s="8">
        <v>745410</v>
      </c>
      <c r="H2" s="8">
        <v>39631.80494</v>
      </c>
      <c r="I2" s="8">
        <v>53.16779348</v>
      </c>
      <c r="J2" s="8">
        <v>128467.77416118699</v>
      </c>
      <c r="K2" s="8">
        <v>208.6999969482422</v>
      </c>
      <c r="L2" s="8">
        <v>88835.96922118698</v>
      </c>
      <c r="M2" s="8">
        <v>119.17732418559851</v>
      </c>
      <c r="N2" s="8">
        <v>1180432</v>
      </c>
      <c r="O2" s="8">
        <v>52912.73792</v>
      </c>
      <c r="P2" s="8">
        <v>44.82489285</v>
      </c>
      <c r="Q2" s="8">
        <v>160970.96066225413</v>
      </c>
      <c r="R2" s="8">
        <v>151.10000610351562</v>
      </c>
      <c r="S2" s="8">
        <v>108058.22274225413</v>
      </c>
      <c r="T2" s="8">
        <v>91.54125162843276</v>
      </c>
      <c r="U2" s="8">
        <v>1385214</v>
      </c>
      <c r="V2" s="8">
        <v>61658.34769</v>
      </c>
      <c r="W2" s="8">
        <v>44.51178496</v>
      </c>
      <c r="X2" s="8">
        <v>190950.11598516256</v>
      </c>
      <c r="Y2" s="8">
        <v>149.1999969482422</v>
      </c>
      <c r="Z2" s="8">
        <v>129291.76829516256</v>
      </c>
      <c r="AA2" s="8">
        <v>93.33703550149116</v>
      </c>
      <c r="AB2" s="9">
        <f aca="true" t="shared" si="0" ref="AB2:AB65">100*(LN(W2/I2)/(2010-1990))</f>
        <v>-0.888494213204112</v>
      </c>
      <c r="AC2" s="9">
        <f aca="true" t="shared" si="1" ref="AC2:AC65">100*(LN(W2/P2)/(2010-2000))</f>
        <v>-0.07009644408631491</v>
      </c>
      <c r="AD2" s="9">
        <f aca="true" t="shared" si="2" ref="AD2:AD65">100*(LN(Y2/K2)/(2010-1990))</f>
        <v>-1.67805066072467</v>
      </c>
      <c r="AE2" s="9">
        <f aca="true" t="shared" si="3" ref="AE2:AE65">100*(LN(Y2/R2)/(2010-2000))</f>
        <v>-0.12654242357055961</v>
      </c>
      <c r="AF2" s="9">
        <f aca="true" t="shared" si="4" ref="AF2:AF65">100*(LN(AA2/M2)/(2010-1990))</f>
        <v>-1.2219776169521541</v>
      </c>
      <c r="AG2" s="9">
        <f aca="true" t="shared" si="5" ref="AG2:AG65">100*(LN(AA2/T2)/(2010-2000))</f>
        <v>0.19427271647857788</v>
      </c>
      <c r="AH2" s="10">
        <f aca="true" t="shared" si="6" ref="AH2:AH65">((P2-W2)/P2)</f>
        <v>0.00698513415409085</v>
      </c>
      <c r="AI2" s="10">
        <f aca="true" t="shared" si="7" ref="AI2:AI65">((N2-U2)/N2)</f>
        <v>-0.17348055627092454</v>
      </c>
      <c r="AJ2" s="11">
        <f aca="true" t="shared" si="8" ref="AJ2:AJ65">U2-N2</f>
        <v>204782</v>
      </c>
      <c r="AK2" s="10">
        <f aca="true" t="shared" si="9" ref="AK2:AK65">((O2-V2)/O2)</f>
        <v>-0.16528363705583887</v>
      </c>
    </row>
    <row r="3" spans="1:37" ht="12.75">
      <c r="A3" s="6" t="s">
        <v>44</v>
      </c>
      <c r="B3" s="6" t="s">
        <v>45</v>
      </c>
      <c r="C3" s="7" t="s">
        <v>46</v>
      </c>
      <c r="D3" s="6" t="s">
        <v>47</v>
      </c>
      <c r="E3" s="6" t="s">
        <v>48</v>
      </c>
      <c r="F3" s="6" t="s">
        <v>48</v>
      </c>
      <c r="G3" s="8">
        <v>78757</v>
      </c>
      <c r="H3" s="8">
        <v>1338.309074</v>
      </c>
      <c r="I3" s="8">
        <v>16.99289046</v>
      </c>
      <c r="J3" s="8">
        <v>3471.8768442945975</v>
      </c>
      <c r="K3" s="8">
        <v>41.099998474121094</v>
      </c>
      <c r="L3" s="8">
        <v>2133.5677702945977</v>
      </c>
      <c r="M3" s="8">
        <v>27.090516021364422</v>
      </c>
      <c r="N3" s="8">
        <v>52319</v>
      </c>
      <c r="O3" s="8">
        <v>670.6043179</v>
      </c>
      <c r="P3" s="8">
        <v>12.8176058</v>
      </c>
      <c r="Q3" s="8">
        <v>1644.9256480107933</v>
      </c>
      <c r="R3" s="8">
        <v>28.600000381469727</v>
      </c>
      <c r="S3" s="8">
        <v>974.3213301107934</v>
      </c>
      <c r="T3" s="8">
        <v>18.622705520189477</v>
      </c>
      <c r="U3" s="8">
        <v>40910</v>
      </c>
      <c r="V3" s="8">
        <v>362.2607032</v>
      </c>
      <c r="W3" s="8">
        <v>8.855064854</v>
      </c>
      <c r="X3" s="8">
        <v>734.9850185036305</v>
      </c>
      <c r="Y3" s="8">
        <v>18.399999618530273</v>
      </c>
      <c r="Z3" s="8">
        <v>372.7243153036305</v>
      </c>
      <c r="AA3" s="8">
        <v>9.110836355503066</v>
      </c>
      <c r="AB3" s="9">
        <f t="shared" si="0"/>
        <v>-3.259027265708756</v>
      </c>
      <c r="AC3" s="9">
        <f t="shared" si="1"/>
        <v>-3.6983008377570368</v>
      </c>
      <c r="AD3" s="9">
        <f t="shared" si="2"/>
        <v>-4.018287202466457</v>
      </c>
      <c r="AE3" s="9">
        <f t="shared" si="3"/>
        <v>-4.410560872810197</v>
      </c>
      <c r="AF3" s="9">
        <f t="shared" si="4"/>
        <v>-5.448595954766358</v>
      </c>
      <c r="AG3" s="9">
        <f t="shared" si="5"/>
        <v>-7.1491704975979395</v>
      </c>
      <c r="AH3" s="10">
        <f t="shared" si="6"/>
        <v>0.30914829242135067</v>
      </c>
      <c r="AI3" s="10">
        <f t="shared" si="7"/>
        <v>0.218066094535446</v>
      </c>
      <c r="AJ3" s="11">
        <f t="shared" si="8"/>
        <v>-11409</v>
      </c>
      <c r="AK3" s="10">
        <f t="shared" si="9"/>
        <v>0.459799626202198</v>
      </c>
    </row>
    <row r="4" spans="1:37" ht="12.75">
      <c r="A4" s="6" t="s">
        <v>49</v>
      </c>
      <c r="B4" s="6" t="s">
        <v>50</v>
      </c>
      <c r="C4" s="7" t="s">
        <v>51</v>
      </c>
      <c r="D4" s="6" t="s">
        <v>47</v>
      </c>
      <c r="E4" s="6" t="s">
        <v>52</v>
      </c>
      <c r="F4" s="6" t="s">
        <v>52</v>
      </c>
      <c r="G4" s="8">
        <v>805722</v>
      </c>
      <c r="H4" s="8">
        <v>23185.81925</v>
      </c>
      <c r="I4" s="8">
        <v>28.7764505</v>
      </c>
      <c r="J4" s="8">
        <v>53244.68712434206</v>
      </c>
      <c r="K4" s="8">
        <v>67.5999984741211</v>
      </c>
      <c r="L4" s="8">
        <v>30058.86787434206</v>
      </c>
      <c r="M4" s="8">
        <v>37.30674832552923</v>
      </c>
      <c r="N4" s="8">
        <v>632219</v>
      </c>
      <c r="O4" s="8">
        <v>14506.12394</v>
      </c>
      <c r="P4" s="8">
        <v>22.94477695</v>
      </c>
      <c r="Q4" s="8">
        <v>27840.986217982416</v>
      </c>
      <c r="R4" s="8">
        <v>48.900001525878906</v>
      </c>
      <c r="S4" s="8">
        <v>13334.862277982416</v>
      </c>
      <c r="T4" s="8">
        <v>21.0921567969049</v>
      </c>
      <c r="U4" s="8">
        <v>714423</v>
      </c>
      <c r="V4" s="8">
        <v>13039.94765</v>
      </c>
      <c r="W4" s="8">
        <v>18.25241859</v>
      </c>
      <c r="X4" s="8">
        <v>25880.64202304896</v>
      </c>
      <c r="Y4" s="8">
        <v>36</v>
      </c>
      <c r="Z4" s="8">
        <v>12840.69437304896</v>
      </c>
      <c r="AA4" s="8">
        <v>17.973517612183482</v>
      </c>
      <c r="AB4" s="9">
        <f t="shared" si="0"/>
        <v>-2.276298824754175</v>
      </c>
      <c r="AC4" s="9">
        <f t="shared" si="1"/>
        <v>-2.2879273000019085</v>
      </c>
      <c r="AD4" s="9">
        <f t="shared" si="2"/>
        <v>-3.1504451101031754</v>
      </c>
      <c r="AE4" s="9">
        <f t="shared" si="3"/>
        <v>-3.062584892287834</v>
      </c>
      <c r="AF4" s="9">
        <f t="shared" si="4"/>
        <v>-3.651373998771922</v>
      </c>
      <c r="AG4" s="9">
        <f t="shared" si="5"/>
        <v>-1.600018248053202</v>
      </c>
      <c r="AH4" s="10">
        <f t="shared" si="6"/>
        <v>0.20450660166474183</v>
      </c>
      <c r="AI4" s="10">
        <f t="shared" si="7"/>
        <v>-0.1300245642728232</v>
      </c>
      <c r="AJ4" s="11">
        <f t="shared" si="8"/>
        <v>82204</v>
      </c>
      <c r="AK4" s="10">
        <f t="shared" si="9"/>
        <v>0.10107291900058035</v>
      </c>
    </row>
    <row r="5" spans="1:37" ht="12.75">
      <c r="A5" s="6" t="s">
        <v>53</v>
      </c>
      <c r="B5" s="6" t="s">
        <v>45</v>
      </c>
      <c r="C5" s="7" t="s">
        <v>46</v>
      </c>
      <c r="D5" s="6" t="s">
        <v>54</v>
      </c>
      <c r="E5" s="6" t="s">
        <v>55</v>
      </c>
      <c r="F5" s="6" t="s">
        <v>55</v>
      </c>
      <c r="G5" s="8">
        <v>535.382085</v>
      </c>
      <c r="H5" s="8">
        <v>1.3814196</v>
      </c>
      <c r="I5" s="8">
        <v>2.580249954</v>
      </c>
      <c r="J5" s="8">
        <v>4.886027763662813</v>
      </c>
      <c r="K5" s="8">
        <v>8.800000190734863</v>
      </c>
      <c r="L5" s="8">
        <v>3.5046081636628132</v>
      </c>
      <c r="M5" s="8">
        <v>6.545994462371324</v>
      </c>
      <c r="N5" s="8">
        <v>629.987598</v>
      </c>
      <c r="O5" s="8">
        <v>0.890413778</v>
      </c>
      <c r="P5" s="8">
        <v>1.413383027</v>
      </c>
      <c r="Q5" s="8">
        <v>2.913650755992784</v>
      </c>
      <c r="R5" s="8">
        <v>4.900000095367432</v>
      </c>
      <c r="S5" s="8">
        <v>2.023236977992784</v>
      </c>
      <c r="T5" s="8">
        <v>3.2115504883205395</v>
      </c>
      <c r="U5" s="8">
        <v>921.792768</v>
      </c>
      <c r="V5" s="8">
        <v>0.98711813</v>
      </c>
      <c r="W5" s="8">
        <v>1.070867731</v>
      </c>
      <c r="X5" s="8">
        <v>3.5665262181560253</v>
      </c>
      <c r="Y5" s="8">
        <v>3.799999952316284</v>
      </c>
      <c r="Z5" s="8">
        <v>2.5794080881560255</v>
      </c>
      <c r="AA5" s="8">
        <v>2.7982516002512456</v>
      </c>
      <c r="AB5" s="9">
        <f t="shared" si="0"/>
        <v>-4.397084961321139</v>
      </c>
      <c r="AC5" s="9">
        <f t="shared" si="1"/>
        <v>-2.7751685719889663</v>
      </c>
      <c r="AD5" s="9">
        <f t="shared" si="2"/>
        <v>-4.198753444872915</v>
      </c>
      <c r="AE5" s="9">
        <f t="shared" si="3"/>
        <v>-2.542341703953282</v>
      </c>
      <c r="AF5" s="9">
        <f t="shared" si="4"/>
        <v>-4.2492926822986155</v>
      </c>
      <c r="AG5" s="9">
        <f t="shared" si="5"/>
        <v>-1.3775904503179084</v>
      </c>
      <c r="AH5" s="10">
        <f t="shared" si="6"/>
        <v>0.24233720757706534</v>
      </c>
      <c r="AI5" s="10">
        <f t="shared" si="7"/>
        <v>-0.4631919277877593</v>
      </c>
      <c r="AJ5" s="11">
        <f t="shared" si="8"/>
        <v>291.80517</v>
      </c>
      <c r="AK5" s="10">
        <f t="shared" si="9"/>
        <v>-0.10860608223876793</v>
      </c>
    </row>
    <row r="6" spans="1:37" ht="12.75">
      <c r="A6" s="6" t="s">
        <v>56</v>
      </c>
      <c r="B6" s="6" t="s">
        <v>50</v>
      </c>
      <c r="C6" s="7" t="s">
        <v>57</v>
      </c>
      <c r="D6" s="6" t="s">
        <v>58</v>
      </c>
      <c r="E6" s="6" t="s">
        <v>59</v>
      </c>
      <c r="F6" s="6" t="s">
        <v>59</v>
      </c>
      <c r="G6" s="8">
        <v>547740</v>
      </c>
      <c r="H6" s="8">
        <v>28061.38889</v>
      </c>
      <c r="I6" s="8">
        <v>51.23122082</v>
      </c>
      <c r="J6" s="8">
        <v>123333.7884757467</v>
      </c>
      <c r="K6" s="8">
        <v>243</v>
      </c>
      <c r="L6" s="8">
        <v>95272.3995857467</v>
      </c>
      <c r="M6" s="8">
        <v>173.937268751135</v>
      </c>
      <c r="N6" s="8">
        <v>708501</v>
      </c>
      <c r="O6" s="8">
        <v>32923.14786</v>
      </c>
      <c r="P6" s="8">
        <v>46.46873873</v>
      </c>
      <c r="Q6" s="8">
        <v>130860.0362031697</v>
      </c>
      <c r="R6" s="8">
        <v>199.60000610351562</v>
      </c>
      <c r="S6" s="8">
        <v>97936.8883431697</v>
      </c>
      <c r="T6" s="8">
        <v>138.23112224706767</v>
      </c>
      <c r="U6" s="8">
        <v>794722</v>
      </c>
      <c r="V6" s="8">
        <v>32918.94214</v>
      </c>
      <c r="W6" s="8">
        <v>41.42195904</v>
      </c>
      <c r="X6" s="8">
        <v>121114.0658892977</v>
      </c>
      <c r="Y6" s="8">
        <v>160.5</v>
      </c>
      <c r="Z6" s="8">
        <v>88195.1237492977</v>
      </c>
      <c r="AA6" s="8">
        <v>110.9760693038543</v>
      </c>
      <c r="AB6" s="9">
        <f t="shared" si="0"/>
        <v>-1.0626898801892177</v>
      </c>
      <c r="AC6" s="9">
        <f t="shared" si="1"/>
        <v>-1.149686493248546</v>
      </c>
      <c r="AD6" s="9">
        <f t="shared" si="2"/>
        <v>-2.073837503852389</v>
      </c>
      <c r="AE6" s="9">
        <f t="shared" si="3"/>
        <v>-2.1802145188602817</v>
      </c>
      <c r="AF6" s="9">
        <f t="shared" si="4"/>
        <v>-2.2469006178965585</v>
      </c>
      <c r="AG6" s="9">
        <f t="shared" si="5"/>
        <v>-2.196124969253804</v>
      </c>
      <c r="AH6" s="10">
        <f t="shared" si="6"/>
        <v>0.10860591072470456</v>
      </c>
      <c r="AI6" s="10">
        <f t="shared" si="7"/>
        <v>-0.12169495879328328</v>
      </c>
      <c r="AJ6" s="11">
        <f t="shared" si="8"/>
        <v>86221</v>
      </c>
      <c r="AK6" s="10">
        <f t="shared" si="9"/>
        <v>0.0001277435565360338</v>
      </c>
    </row>
    <row r="7" spans="1:37" ht="12.75">
      <c r="A7" s="6" t="s">
        <v>60</v>
      </c>
      <c r="B7" s="6" t="s">
        <v>61</v>
      </c>
      <c r="C7" s="7" t="s">
        <v>62</v>
      </c>
      <c r="D7" s="6" t="s">
        <v>47</v>
      </c>
      <c r="E7" s="6" t="s">
        <v>63</v>
      </c>
      <c r="F7" s="6" t="s">
        <v>64</v>
      </c>
      <c r="G7" s="8">
        <v>1556.480646</v>
      </c>
      <c r="H7" s="8">
        <v>19.60409858</v>
      </c>
      <c r="I7" s="8">
        <v>12.59514446</v>
      </c>
      <c r="J7" s="8">
        <v>30.235432867390188</v>
      </c>
      <c r="K7" s="8">
        <v>26.200000762939453</v>
      </c>
      <c r="L7" s="8">
        <v>10.631334287390189</v>
      </c>
      <c r="M7" s="8">
        <v>6.830367158571266</v>
      </c>
      <c r="N7" s="8">
        <v>1608.25576</v>
      </c>
      <c r="O7" s="8">
        <v>12.45899352</v>
      </c>
      <c r="P7" s="8">
        <v>7.746898121</v>
      </c>
      <c r="Q7" s="8">
        <v>20.916470169835474</v>
      </c>
      <c r="R7" s="8">
        <v>14.899999618530273</v>
      </c>
      <c r="S7" s="8">
        <v>8.457476649835474</v>
      </c>
      <c r="T7" s="8">
        <v>5.258788347094416</v>
      </c>
      <c r="U7" s="8">
        <v>1601.03808</v>
      </c>
      <c r="V7" s="8">
        <v>6.951119655</v>
      </c>
      <c r="W7" s="8">
        <v>4.341632933</v>
      </c>
      <c r="X7" s="8">
        <v>11.304988434692067</v>
      </c>
      <c r="Y7" s="8">
        <v>8.100000381469727</v>
      </c>
      <c r="Z7" s="8">
        <v>4.353868779692067</v>
      </c>
      <c r="AA7" s="8">
        <v>2.71940363822706</v>
      </c>
      <c r="AB7" s="9">
        <f t="shared" si="0"/>
        <v>-5.325304250894737</v>
      </c>
      <c r="AC7" s="9">
        <f t="shared" si="1"/>
        <v>-5.790419916045978</v>
      </c>
      <c r="AD7" s="9">
        <f t="shared" si="2"/>
        <v>-5.869476655567286</v>
      </c>
      <c r="AE7" s="9">
        <f t="shared" si="3"/>
        <v>-6.094970785759981</v>
      </c>
      <c r="AF7" s="9">
        <f t="shared" si="4"/>
        <v>-4.6048291163306585</v>
      </c>
      <c r="AG7" s="9">
        <f t="shared" si="5"/>
        <v>-6.594880423338902</v>
      </c>
      <c r="AH7" s="10">
        <f t="shared" si="6"/>
        <v>0.4395649890850037</v>
      </c>
      <c r="AI7" s="10">
        <f t="shared" si="7"/>
        <v>0.004487893144558035</v>
      </c>
      <c r="AJ7" s="11">
        <f t="shared" si="8"/>
        <v>-7.217679999999973</v>
      </c>
      <c r="AK7" s="10">
        <f t="shared" si="9"/>
        <v>0.44208016130343086</v>
      </c>
    </row>
    <row r="8" spans="1:37" ht="12.75">
      <c r="A8" s="6" t="s">
        <v>65</v>
      </c>
      <c r="B8" s="6" t="s">
        <v>61</v>
      </c>
      <c r="C8" s="7" t="s">
        <v>62</v>
      </c>
      <c r="D8" s="6" t="s">
        <v>47</v>
      </c>
      <c r="E8" s="6" t="s">
        <v>66</v>
      </c>
      <c r="F8" s="6" t="s">
        <v>66</v>
      </c>
      <c r="G8" s="8">
        <v>708989</v>
      </c>
      <c r="H8" s="8">
        <v>10980.75319</v>
      </c>
      <c r="I8" s="8">
        <v>15.48790347</v>
      </c>
      <c r="J8" s="8">
        <v>19702.29299725434</v>
      </c>
      <c r="K8" s="8">
        <v>26.899999618530273</v>
      </c>
      <c r="L8" s="8">
        <v>8721.53980725434</v>
      </c>
      <c r="M8" s="8">
        <v>12.301375348918445</v>
      </c>
      <c r="N8" s="8">
        <v>691574</v>
      </c>
      <c r="O8" s="8">
        <v>7444.033447</v>
      </c>
      <c r="P8" s="8">
        <v>10.7639001</v>
      </c>
      <c r="Q8" s="8">
        <v>13545.45634494791</v>
      </c>
      <c r="R8" s="8">
        <v>19.600000381469727</v>
      </c>
      <c r="S8" s="8">
        <v>6101.42289794791</v>
      </c>
      <c r="T8" s="8">
        <v>8.822516314881575</v>
      </c>
      <c r="U8" s="8">
        <v>693519</v>
      </c>
      <c r="V8" s="8">
        <v>5070.813623</v>
      </c>
      <c r="W8" s="8">
        <v>7.311715501</v>
      </c>
      <c r="X8" s="8">
        <v>9761.113835251781</v>
      </c>
      <c r="Y8" s="8">
        <v>13.800000190734863</v>
      </c>
      <c r="Z8" s="8">
        <v>4690.300212251781</v>
      </c>
      <c r="AA8" s="8">
        <v>6.763045009944617</v>
      </c>
      <c r="AB8" s="9">
        <f t="shared" si="0"/>
        <v>-3.7529068652966053</v>
      </c>
      <c r="AC8" s="9">
        <f t="shared" si="1"/>
        <v>-3.8672002699680763</v>
      </c>
      <c r="AD8" s="9">
        <f t="shared" si="2"/>
        <v>-3.3372883322111835</v>
      </c>
      <c r="AE8" s="9">
        <f t="shared" si="3"/>
        <v>-3.508609797146868</v>
      </c>
      <c r="AF8" s="9">
        <f t="shared" si="4"/>
        <v>-2.991189196098081</v>
      </c>
      <c r="AG8" s="9">
        <f t="shared" si="5"/>
        <v>-2.6583389190829245</v>
      </c>
      <c r="AH8" s="10">
        <f t="shared" si="6"/>
        <v>0.32071875128235355</v>
      </c>
      <c r="AI8" s="10">
        <f t="shared" si="7"/>
        <v>-0.002812424989950461</v>
      </c>
      <c r="AJ8" s="11">
        <f t="shared" si="8"/>
        <v>1945</v>
      </c>
      <c r="AK8" s="10">
        <f t="shared" si="9"/>
        <v>0.31880832359188616</v>
      </c>
    </row>
    <row r="9" spans="1:37" ht="12.75">
      <c r="A9" s="6" t="s">
        <v>67</v>
      </c>
      <c r="B9" s="6" t="s">
        <v>45</v>
      </c>
      <c r="C9" s="7" t="s">
        <v>68</v>
      </c>
      <c r="D9" s="6" t="s">
        <v>58</v>
      </c>
      <c r="E9" s="6" t="s">
        <v>69</v>
      </c>
      <c r="F9" s="6" t="s">
        <v>69</v>
      </c>
      <c r="G9" s="8">
        <v>73084</v>
      </c>
      <c r="H9" s="8">
        <v>1870.179902</v>
      </c>
      <c r="I9" s="8">
        <v>25.58945737</v>
      </c>
      <c r="J9" s="8">
        <v>4367.175003328505</v>
      </c>
      <c r="K9" s="8">
        <v>54.5</v>
      </c>
      <c r="L9" s="8">
        <v>2496.9951013285054</v>
      </c>
      <c r="M9" s="8">
        <v>34.16609793290604</v>
      </c>
      <c r="N9" s="8">
        <v>41113</v>
      </c>
      <c r="O9" s="8">
        <v>728.952371</v>
      </c>
      <c r="P9" s="8">
        <v>17.73045925</v>
      </c>
      <c r="Q9" s="8">
        <v>1207.419918750276</v>
      </c>
      <c r="R9" s="8">
        <v>33.29999923706055</v>
      </c>
      <c r="S9" s="8">
        <v>478.46754775027614</v>
      </c>
      <c r="T9" s="8">
        <v>11.63786509742116</v>
      </c>
      <c r="U9" s="8">
        <v>47314</v>
      </c>
      <c r="V9" s="8">
        <v>542.5607586</v>
      </c>
      <c r="W9" s="8">
        <v>11.46723504</v>
      </c>
      <c r="X9" s="8">
        <v>889.7981669837236</v>
      </c>
      <c r="Y9" s="8">
        <v>19.600000381469727</v>
      </c>
      <c r="Z9" s="8">
        <v>347.2374083837236</v>
      </c>
      <c r="AA9" s="8">
        <v>7.338999204965203</v>
      </c>
      <c r="AB9" s="9">
        <f t="shared" si="0"/>
        <v>-4.013433016273538</v>
      </c>
      <c r="AC9" s="9">
        <f t="shared" si="1"/>
        <v>-4.357901802512439</v>
      </c>
      <c r="AD9" s="9">
        <f t="shared" si="2"/>
        <v>-5.113355579849928</v>
      </c>
      <c r="AE9" s="9">
        <f t="shared" si="3"/>
        <v>-5.300277883760905</v>
      </c>
      <c r="AF9" s="9">
        <f t="shared" si="4"/>
        <v>-7.6901568933642555</v>
      </c>
      <c r="AG9" s="9">
        <f t="shared" si="5"/>
        <v>-4.6106152937419616</v>
      </c>
      <c r="AH9" s="10">
        <f t="shared" si="6"/>
        <v>0.35324658666131276</v>
      </c>
      <c r="AI9" s="10">
        <f t="shared" si="7"/>
        <v>-0.15082820519057233</v>
      </c>
      <c r="AJ9" s="11">
        <f t="shared" si="8"/>
        <v>6201</v>
      </c>
      <c r="AK9" s="10">
        <f t="shared" si="9"/>
        <v>0.2556979300915121</v>
      </c>
    </row>
    <row r="10" spans="1:37" ht="12.75">
      <c r="A10" s="6" t="s">
        <v>70</v>
      </c>
      <c r="B10" s="6" t="s">
        <v>71</v>
      </c>
      <c r="C10" s="7" t="s">
        <v>46</v>
      </c>
      <c r="D10" s="6" t="s">
        <v>54</v>
      </c>
      <c r="E10" s="6" t="s">
        <v>72</v>
      </c>
      <c r="F10" s="6" t="s">
        <v>72</v>
      </c>
      <c r="G10" s="8">
        <v>254246</v>
      </c>
      <c r="H10" s="8">
        <v>1170.573781</v>
      </c>
      <c r="I10" s="8">
        <v>4.604099103</v>
      </c>
      <c r="J10" s="8">
        <v>2257.450822174164</v>
      </c>
      <c r="K10" s="8">
        <v>9.100000381469727</v>
      </c>
      <c r="L10" s="8">
        <v>1086.8770411741639</v>
      </c>
      <c r="M10" s="8">
        <v>4.2749032086017635</v>
      </c>
      <c r="N10" s="8">
        <v>247544</v>
      </c>
      <c r="O10" s="8">
        <v>854.6862921</v>
      </c>
      <c r="P10" s="8">
        <v>3.452664141</v>
      </c>
      <c r="Q10" s="8">
        <v>1520.6283560863128</v>
      </c>
      <c r="R10" s="8">
        <v>6.199999809265137</v>
      </c>
      <c r="S10" s="8">
        <v>665.9420639863129</v>
      </c>
      <c r="T10" s="8">
        <v>2.690196748805517</v>
      </c>
      <c r="U10" s="8">
        <v>302924</v>
      </c>
      <c r="V10" s="8">
        <v>860.6855832</v>
      </c>
      <c r="W10" s="8">
        <v>2.841259138</v>
      </c>
      <c r="X10" s="8">
        <v>1497.884393218455</v>
      </c>
      <c r="Y10" s="8">
        <v>4.900000095367432</v>
      </c>
      <c r="Z10" s="8">
        <v>637.198810018455</v>
      </c>
      <c r="AA10" s="8">
        <v>2.1034939787486464</v>
      </c>
      <c r="AB10" s="9">
        <f t="shared" si="0"/>
        <v>-2.4134985183557567</v>
      </c>
      <c r="AC10" s="9">
        <f t="shared" si="1"/>
        <v>-1.9489883545194648</v>
      </c>
      <c r="AD10" s="9">
        <f t="shared" si="2"/>
        <v>-3.095196154316159</v>
      </c>
      <c r="AE10" s="9">
        <f t="shared" si="3"/>
        <v>-2.3531403670803583</v>
      </c>
      <c r="AF10" s="9">
        <f t="shared" si="4"/>
        <v>-3.5458084965852454</v>
      </c>
      <c r="AG10" s="9">
        <f t="shared" si="5"/>
        <v>-2.4601457020637145</v>
      </c>
      <c r="AH10" s="10">
        <f t="shared" si="6"/>
        <v>0.17708209603698033</v>
      </c>
      <c r="AI10" s="10">
        <f t="shared" si="7"/>
        <v>-0.22371780370358402</v>
      </c>
      <c r="AJ10" s="11">
        <f t="shared" si="8"/>
        <v>55380</v>
      </c>
      <c r="AK10" s="10">
        <f t="shared" si="9"/>
        <v>-0.0070192901833718915</v>
      </c>
    </row>
    <row r="11" spans="1:37" ht="12.75">
      <c r="A11" s="6" t="s">
        <v>73</v>
      </c>
      <c r="B11" s="6" t="s">
        <v>45</v>
      </c>
      <c r="C11" s="7" t="s">
        <v>46</v>
      </c>
      <c r="D11" s="6" t="s">
        <v>54</v>
      </c>
      <c r="E11" s="6" t="s">
        <v>74</v>
      </c>
      <c r="F11" s="6" t="s">
        <v>74</v>
      </c>
      <c r="G11" s="8">
        <v>88572</v>
      </c>
      <c r="H11" s="8">
        <v>389.6243402</v>
      </c>
      <c r="I11" s="8">
        <v>4.398956106</v>
      </c>
      <c r="J11" s="8">
        <v>761.6690171539665</v>
      </c>
      <c r="K11" s="8">
        <v>9.399999618530273</v>
      </c>
      <c r="L11" s="8">
        <v>372.0446769539665</v>
      </c>
      <c r="M11" s="8">
        <v>4.2004773173685415</v>
      </c>
      <c r="N11" s="8">
        <v>79587</v>
      </c>
      <c r="O11" s="8">
        <v>248.2422453</v>
      </c>
      <c r="P11" s="8">
        <v>3.119130578</v>
      </c>
      <c r="Q11" s="8">
        <v>419.06861693178894</v>
      </c>
      <c r="R11" s="8">
        <v>5.599999904632568</v>
      </c>
      <c r="S11" s="8">
        <v>170.82637163178893</v>
      </c>
      <c r="T11" s="8">
        <v>2.1464104895496616</v>
      </c>
      <c r="U11" s="8">
        <v>74165</v>
      </c>
      <c r="V11" s="8">
        <v>183.0628589</v>
      </c>
      <c r="W11" s="8">
        <v>2.468318734</v>
      </c>
      <c r="X11" s="8">
        <v>315.17929936809287</v>
      </c>
      <c r="Y11" s="8">
        <v>4.199999809265137</v>
      </c>
      <c r="Z11" s="8">
        <v>132.11644046809286</v>
      </c>
      <c r="AA11" s="8">
        <v>1.781385295868575</v>
      </c>
      <c r="AB11" s="9">
        <f t="shared" si="0"/>
        <v>-2.8891500987902154</v>
      </c>
      <c r="AC11" s="9">
        <f t="shared" si="1"/>
        <v>-2.340170577088941</v>
      </c>
      <c r="AD11" s="9">
        <f t="shared" si="2"/>
        <v>-4.028125844089063</v>
      </c>
      <c r="AE11" s="9">
        <f t="shared" si="3"/>
        <v>-2.8768210083494608</v>
      </c>
      <c r="AF11" s="9">
        <f t="shared" si="4"/>
        <v>-4.289034240494085</v>
      </c>
      <c r="AG11" s="9">
        <f t="shared" si="5"/>
        <v>-1.8640558943491432</v>
      </c>
      <c r="AH11" s="10">
        <f t="shared" si="6"/>
        <v>0.20865168280877278</v>
      </c>
      <c r="AI11" s="10">
        <f t="shared" si="7"/>
        <v>0.06812670410996771</v>
      </c>
      <c r="AJ11" s="11">
        <f t="shared" si="8"/>
        <v>-5422</v>
      </c>
      <c r="AK11" s="10">
        <f t="shared" si="9"/>
        <v>0.26256363545709516</v>
      </c>
    </row>
    <row r="12" spans="1:37" ht="12.75">
      <c r="A12" s="6" t="s">
        <v>75</v>
      </c>
      <c r="B12" s="6" t="s">
        <v>45</v>
      </c>
      <c r="C12" s="7" t="s">
        <v>68</v>
      </c>
      <c r="D12" s="6" t="s">
        <v>47</v>
      </c>
      <c r="E12" s="6" t="s">
        <v>76</v>
      </c>
      <c r="F12" s="6" t="s">
        <v>76</v>
      </c>
      <c r="G12" s="8">
        <v>194456</v>
      </c>
      <c r="H12" s="8">
        <v>6093.882078</v>
      </c>
      <c r="I12" s="8">
        <v>31.3381026</v>
      </c>
      <c r="J12" s="8">
        <v>19132.865986452263</v>
      </c>
      <c r="K12" s="8">
        <v>92.9000015258789</v>
      </c>
      <c r="L12" s="8">
        <v>13038.983908452265</v>
      </c>
      <c r="M12" s="8">
        <v>67.05364662675498</v>
      </c>
      <c r="N12" s="8">
        <v>141748</v>
      </c>
      <c r="O12" s="8">
        <v>3604.745367</v>
      </c>
      <c r="P12" s="8">
        <v>25.43066123</v>
      </c>
      <c r="Q12" s="8">
        <v>8720.478722274554</v>
      </c>
      <c r="R12" s="8">
        <v>67.4000015258789</v>
      </c>
      <c r="S12" s="8">
        <v>5115.733355274555</v>
      </c>
      <c r="T12" s="8">
        <v>36.090338877970446</v>
      </c>
      <c r="U12" s="8">
        <v>181982</v>
      </c>
      <c r="V12" s="8">
        <v>3530.742359</v>
      </c>
      <c r="W12" s="8">
        <v>19.40160213</v>
      </c>
      <c r="X12" s="8">
        <v>8634.605188873356</v>
      </c>
      <c r="Y12" s="8">
        <v>45.900001525878906</v>
      </c>
      <c r="Z12" s="8">
        <v>5103.8628298733565</v>
      </c>
      <c r="AA12" s="8">
        <v>28.0459761398015</v>
      </c>
      <c r="AB12" s="9">
        <f t="shared" si="0"/>
        <v>-2.3973952298864987</v>
      </c>
      <c r="AC12" s="9">
        <f t="shared" si="1"/>
        <v>-2.7059993438213614</v>
      </c>
      <c r="AD12" s="9">
        <f t="shared" si="2"/>
        <v>-3.5252925596735296</v>
      </c>
      <c r="AE12" s="9">
        <f t="shared" si="3"/>
        <v>-3.84179890247366</v>
      </c>
      <c r="AF12" s="9">
        <f t="shared" si="4"/>
        <v>-4.358239131874487</v>
      </c>
      <c r="AG12" s="9">
        <f t="shared" si="5"/>
        <v>-2.5218003986124877</v>
      </c>
      <c r="AH12" s="10">
        <f t="shared" si="6"/>
        <v>0.23707834591762986</v>
      </c>
      <c r="AI12" s="10">
        <f t="shared" si="7"/>
        <v>-0.28384174732624096</v>
      </c>
      <c r="AJ12" s="11">
        <f t="shared" si="8"/>
        <v>40234</v>
      </c>
      <c r="AK12" s="10">
        <f t="shared" si="9"/>
        <v>0.020529330220511007</v>
      </c>
    </row>
    <row r="13" spans="1:37" ht="12.75">
      <c r="A13" s="6" t="s">
        <v>77</v>
      </c>
      <c r="B13" s="6" t="s">
        <v>61</v>
      </c>
      <c r="C13" s="7" t="s">
        <v>62</v>
      </c>
      <c r="D13" s="6" t="s">
        <v>54</v>
      </c>
      <c r="E13" s="6" t="s">
        <v>78</v>
      </c>
      <c r="F13" s="6" t="s">
        <v>78</v>
      </c>
      <c r="G13" s="8">
        <v>6138</v>
      </c>
      <c r="H13" s="8">
        <v>58.09442138</v>
      </c>
      <c r="I13" s="8">
        <v>9.464715116</v>
      </c>
      <c r="J13" s="8">
        <v>116.93493615711185</v>
      </c>
      <c r="K13" s="8">
        <v>22</v>
      </c>
      <c r="L13" s="8">
        <v>58.84051477711185</v>
      </c>
      <c r="M13" s="8">
        <v>9.586268292132917</v>
      </c>
      <c r="N13" s="8">
        <v>5250</v>
      </c>
      <c r="O13" s="8">
        <v>39.34885618</v>
      </c>
      <c r="P13" s="8">
        <v>7.495020224</v>
      </c>
      <c r="Q13" s="8">
        <v>88.41752562625501</v>
      </c>
      <c r="R13" s="8">
        <v>16.799999237060547</v>
      </c>
      <c r="S13" s="8">
        <v>49.068669446255015</v>
      </c>
      <c r="T13" s="8">
        <v>9.346413227858099</v>
      </c>
      <c r="U13" s="8">
        <v>5291</v>
      </c>
      <c r="V13" s="8">
        <v>38.18390742</v>
      </c>
      <c r="W13" s="8">
        <v>7.216765719</v>
      </c>
      <c r="X13" s="8">
        <v>93.45225025610922</v>
      </c>
      <c r="Y13" s="8">
        <v>16.100000381469727</v>
      </c>
      <c r="Z13" s="8">
        <v>55.26834283610923</v>
      </c>
      <c r="AA13" s="8">
        <v>10.445727241751886</v>
      </c>
      <c r="AB13" s="9">
        <f t="shared" si="0"/>
        <v>-1.3558189717311793</v>
      </c>
      <c r="AC13" s="9">
        <f t="shared" si="1"/>
        <v>-0.3783193870041094</v>
      </c>
      <c r="AD13" s="9">
        <f t="shared" si="2"/>
        <v>-1.561115788370635</v>
      </c>
      <c r="AE13" s="9">
        <f t="shared" si="3"/>
        <v>-0.4255954531196069</v>
      </c>
      <c r="AF13" s="9">
        <f t="shared" si="4"/>
        <v>0.4293066507601393</v>
      </c>
      <c r="AG13" s="9">
        <f t="shared" si="5"/>
        <v>1.1120036070179236</v>
      </c>
      <c r="AH13" s="10">
        <f t="shared" si="6"/>
        <v>0.037125250724340204</v>
      </c>
      <c r="AI13" s="10">
        <f t="shared" si="7"/>
        <v>-0.00780952380952381</v>
      </c>
      <c r="AJ13" s="11">
        <f t="shared" si="8"/>
        <v>41</v>
      </c>
      <c r="AK13" s="10">
        <f t="shared" si="9"/>
        <v>0.029605657523333922</v>
      </c>
    </row>
    <row r="14" spans="1:37" ht="12.75">
      <c r="A14" s="6" t="s">
        <v>79</v>
      </c>
      <c r="B14" s="6" t="s">
        <v>40</v>
      </c>
      <c r="C14" s="7" t="s">
        <v>80</v>
      </c>
      <c r="D14" s="6" t="s">
        <v>54</v>
      </c>
      <c r="E14" s="6" t="s">
        <v>81</v>
      </c>
      <c r="F14" s="6" t="s">
        <v>81</v>
      </c>
      <c r="G14" s="8">
        <v>14170</v>
      </c>
      <c r="H14" s="8">
        <v>89.01030792</v>
      </c>
      <c r="I14" s="8">
        <v>6.281602535</v>
      </c>
      <c r="J14" s="8">
        <v>241.8675470874021</v>
      </c>
      <c r="K14" s="8">
        <v>17</v>
      </c>
      <c r="L14" s="8">
        <v>152.8572391674021</v>
      </c>
      <c r="M14" s="8">
        <v>10.787384556626826</v>
      </c>
      <c r="N14" s="8">
        <v>13622</v>
      </c>
      <c r="O14" s="8">
        <v>63.28930953</v>
      </c>
      <c r="P14" s="8">
        <v>4.646109934</v>
      </c>
      <c r="Q14" s="8">
        <v>145.61222828282257</v>
      </c>
      <c r="R14" s="8">
        <v>12.199999809265137</v>
      </c>
      <c r="S14" s="8">
        <v>82.32291875282257</v>
      </c>
      <c r="T14" s="8">
        <v>6.043379735194727</v>
      </c>
      <c r="U14" s="8">
        <v>22881</v>
      </c>
      <c r="V14" s="8">
        <v>89.71612166</v>
      </c>
      <c r="W14" s="8">
        <v>3.920987791</v>
      </c>
      <c r="X14" s="8">
        <v>214.6527442093951</v>
      </c>
      <c r="Y14" s="8">
        <v>10.199999809265137</v>
      </c>
      <c r="Z14" s="8">
        <v>124.93662254939511</v>
      </c>
      <c r="AA14" s="8">
        <v>5.4602780712991175</v>
      </c>
      <c r="AB14" s="9">
        <f t="shared" si="0"/>
        <v>-2.356407595503362</v>
      </c>
      <c r="AC14" s="9">
        <f t="shared" si="1"/>
        <v>-1.6968668658432446</v>
      </c>
      <c r="AD14" s="9">
        <f t="shared" si="2"/>
        <v>-2.554128212327437</v>
      </c>
      <c r="AE14" s="9">
        <f t="shared" si="3"/>
        <v>-1.7904823451447676</v>
      </c>
      <c r="AF14" s="9">
        <f t="shared" si="4"/>
        <v>-3.4043881874780983</v>
      </c>
      <c r="AG14" s="9">
        <f t="shared" si="5"/>
        <v>-1.014636969897962</v>
      </c>
      <c r="AH14" s="10">
        <f t="shared" si="6"/>
        <v>0.1560708104846148</v>
      </c>
      <c r="AI14" s="10">
        <f t="shared" si="7"/>
        <v>-0.6797092937894582</v>
      </c>
      <c r="AJ14" s="11">
        <f t="shared" si="8"/>
        <v>9259</v>
      </c>
      <c r="AK14" s="10">
        <f t="shared" si="9"/>
        <v>-0.41755570294969535</v>
      </c>
    </row>
    <row r="15" spans="1:37" ht="12.75">
      <c r="A15" s="6" t="s">
        <v>82</v>
      </c>
      <c r="B15" s="6" t="s">
        <v>83</v>
      </c>
      <c r="C15" s="7" t="s">
        <v>41</v>
      </c>
      <c r="D15" s="6" t="s">
        <v>42</v>
      </c>
      <c r="E15" s="6" t="s">
        <v>84</v>
      </c>
      <c r="F15" s="6" t="s">
        <v>84</v>
      </c>
      <c r="G15" s="8">
        <v>3755277</v>
      </c>
      <c r="H15" s="8">
        <v>208384.8053</v>
      </c>
      <c r="I15" s="8">
        <v>55.49119421</v>
      </c>
      <c r="J15" s="8">
        <v>527485.068550236</v>
      </c>
      <c r="K15" s="8">
        <v>143.39999389648438</v>
      </c>
      <c r="L15" s="8">
        <v>319100.26325023605</v>
      </c>
      <c r="M15" s="8">
        <v>84.97382836212509</v>
      </c>
      <c r="N15" s="8">
        <v>3531065</v>
      </c>
      <c r="O15" s="8">
        <v>143884.2733</v>
      </c>
      <c r="P15" s="8">
        <v>40.74812367</v>
      </c>
      <c r="Q15" s="8">
        <v>299853.9201246885</v>
      </c>
      <c r="R15" s="8">
        <v>85.69999694824219</v>
      </c>
      <c r="S15" s="8">
        <v>155969.64682468848</v>
      </c>
      <c r="T15" s="8">
        <v>44.17070963708923</v>
      </c>
      <c r="U15" s="8">
        <v>3037652</v>
      </c>
      <c r="V15" s="8">
        <v>83070.2088</v>
      </c>
      <c r="W15" s="8">
        <v>27.34684842</v>
      </c>
      <c r="X15" s="8">
        <v>139739.92777911972</v>
      </c>
      <c r="Y15" s="8">
        <v>47.79999923706055</v>
      </c>
      <c r="Z15" s="8">
        <v>56669.71897911973</v>
      </c>
      <c r="AA15" s="8">
        <v>18.65576405036513</v>
      </c>
      <c r="AB15" s="9">
        <f t="shared" si="0"/>
        <v>-3.538115272485616</v>
      </c>
      <c r="AC15" s="9">
        <f t="shared" si="1"/>
        <v>-3.9880850293470096</v>
      </c>
      <c r="AD15" s="9">
        <f t="shared" si="2"/>
        <v>-5.493061310331574</v>
      </c>
      <c r="AE15" s="9">
        <f t="shared" si="3"/>
        <v>-5.8382716645762365</v>
      </c>
      <c r="AF15" s="9">
        <f t="shared" si="4"/>
        <v>-7.580940723774038</v>
      </c>
      <c r="AG15" s="9">
        <f t="shared" si="5"/>
        <v>-8.619067288196824</v>
      </c>
      <c r="AH15" s="10">
        <f t="shared" si="6"/>
        <v>0.3288807935926243</v>
      </c>
      <c r="AI15" s="10">
        <f t="shared" si="7"/>
        <v>0.13973489584587087</v>
      </c>
      <c r="AJ15" s="11">
        <f t="shared" si="8"/>
        <v>-493413</v>
      </c>
      <c r="AK15" s="10">
        <f t="shared" si="9"/>
        <v>0.4226595659499363</v>
      </c>
    </row>
    <row r="16" spans="1:37" ht="12.75">
      <c r="A16" s="6" t="s">
        <v>85</v>
      </c>
      <c r="B16" s="6" t="s">
        <v>61</v>
      </c>
      <c r="C16" s="7" t="s">
        <v>62</v>
      </c>
      <c r="D16" s="6" t="s">
        <v>54</v>
      </c>
      <c r="E16" s="6" t="s">
        <v>86</v>
      </c>
      <c r="F16" s="6" t="s">
        <v>86</v>
      </c>
      <c r="G16" s="8">
        <v>4148</v>
      </c>
      <c r="H16" s="8">
        <v>38.1505186</v>
      </c>
      <c r="I16" s="8">
        <v>9.197328495</v>
      </c>
      <c r="J16" s="8">
        <v>71.08185223089392</v>
      </c>
      <c r="K16" s="8">
        <v>17.899999618530273</v>
      </c>
      <c r="L16" s="8">
        <v>32.93133363089392</v>
      </c>
      <c r="M16" s="8">
        <v>7.939087181989855</v>
      </c>
      <c r="N16" s="8">
        <v>3158</v>
      </c>
      <c r="O16" s="8">
        <v>27.90028764</v>
      </c>
      <c r="P16" s="8">
        <v>8.834796592</v>
      </c>
      <c r="Q16" s="8">
        <v>59.97713504112596</v>
      </c>
      <c r="R16" s="8">
        <v>17.100000381469727</v>
      </c>
      <c r="S16" s="8">
        <v>32.07684740112596</v>
      </c>
      <c r="T16" s="8">
        <v>10.157329766031019</v>
      </c>
      <c r="U16" s="8">
        <v>2968</v>
      </c>
      <c r="V16" s="8">
        <v>29.53760793</v>
      </c>
      <c r="W16" s="8">
        <v>9.952024237</v>
      </c>
      <c r="X16" s="8">
        <v>64.62584325464644</v>
      </c>
      <c r="Y16" s="8">
        <v>19.600000381469727</v>
      </c>
      <c r="Z16" s="8">
        <v>35.08823532464644</v>
      </c>
      <c r="AA16" s="8">
        <v>11.822181713155809</v>
      </c>
      <c r="AB16" s="9">
        <f t="shared" si="0"/>
        <v>0.3943145523785771</v>
      </c>
      <c r="AC16" s="9">
        <f t="shared" si="1"/>
        <v>1.1907788885389938</v>
      </c>
      <c r="AD16" s="9">
        <f t="shared" si="2"/>
        <v>0.4536444708183067</v>
      </c>
      <c r="AE16" s="9">
        <f t="shared" si="3"/>
        <v>1.364510998824274</v>
      </c>
      <c r="AF16" s="9">
        <f t="shared" si="4"/>
        <v>1.99089634440731</v>
      </c>
      <c r="AG16" s="9">
        <f t="shared" si="5"/>
        <v>1.517819837431592</v>
      </c>
      <c r="AH16" s="10">
        <f t="shared" si="6"/>
        <v>-0.1264576533671031</v>
      </c>
      <c r="AI16" s="10">
        <f t="shared" si="7"/>
        <v>0.06016466117796074</v>
      </c>
      <c r="AJ16" s="11">
        <f t="shared" si="8"/>
        <v>-190</v>
      </c>
      <c r="AK16" s="10">
        <f t="shared" si="9"/>
        <v>-0.058684710033333615</v>
      </c>
    </row>
    <row r="17" spans="1:37" ht="12.75">
      <c r="A17" s="6" t="s">
        <v>87</v>
      </c>
      <c r="B17" s="6" t="s">
        <v>45</v>
      </c>
      <c r="C17" s="7" t="s">
        <v>46</v>
      </c>
      <c r="D17" s="6" t="s">
        <v>47</v>
      </c>
      <c r="E17" s="6" t="s">
        <v>88</v>
      </c>
      <c r="F17" s="6" t="s">
        <v>88</v>
      </c>
      <c r="G17" s="8">
        <v>144544</v>
      </c>
      <c r="H17" s="8">
        <v>1058.811372</v>
      </c>
      <c r="I17" s="8">
        <v>7.325183836</v>
      </c>
      <c r="J17" s="8">
        <v>2696.402473807926</v>
      </c>
      <c r="K17" s="8">
        <v>17.200000762939453</v>
      </c>
      <c r="L17" s="8">
        <v>1637.5911018079262</v>
      </c>
      <c r="M17" s="8">
        <v>11.32936062242588</v>
      </c>
      <c r="N17" s="8">
        <v>91019</v>
      </c>
      <c r="O17" s="8">
        <v>543.3588748</v>
      </c>
      <c r="P17" s="8">
        <v>5.969730219</v>
      </c>
      <c r="Q17" s="8">
        <v>1306.1158997950047</v>
      </c>
      <c r="R17" s="8">
        <v>13.699999809265137</v>
      </c>
      <c r="S17" s="8">
        <v>762.7570249950047</v>
      </c>
      <c r="T17" s="8">
        <v>8.380195618442354</v>
      </c>
      <c r="U17" s="8">
        <v>106436</v>
      </c>
      <c r="V17" s="8">
        <v>283.1137348</v>
      </c>
      <c r="W17" s="8">
        <v>2.659943392</v>
      </c>
      <c r="X17" s="8">
        <v>646.382391023069</v>
      </c>
      <c r="Y17" s="8">
        <v>6</v>
      </c>
      <c r="Z17" s="8">
        <v>363.268656223069</v>
      </c>
      <c r="AA17" s="8">
        <v>3.4130243171771677</v>
      </c>
      <c r="AB17" s="9">
        <f t="shared" si="0"/>
        <v>-5.065067051444496</v>
      </c>
      <c r="AC17" s="9">
        <f t="shared" si="1"/>
        <v>-8.083968955720485</v>
      </c>
      <c r="AD17" s="9">
        <f t="shared" si="2"/>
        <v>-5.265749794741481</v>
      </c>
      <c r="AE17" s="9">
        <f t="shared" si="3"/>
        <v>-8.256363496837713</v>
      </c>
      <c r="AF17" s="9">
        <f t="shared" si="4"/>
        <v>-5.9989942320677505</v>
      </c>
      <c r="AG17" s="9">
        <f t="shared" si="5"/>
        <v>-8.982724629431031</v>
      </c>
      <c r="AH17" s="10">
        <f t="shared" si="6"/>
        <v>0.5544282079055873</v>
      </c>
      <c r="AI17" s="10">
        <f t="shared" si="7"/>
        <v>-0.16938221689976818</v>
      </c>
      <c r="AJ17" s="11">
        <f t="shared" si="8"/>
        <v>15417</v>
      </c>
      <c r="AK17" s="10">
        <f t="shared" si="9"/>
        <v>0.4789562701001088</v>
      </c>
    </row>
    <row r="18" spans="1:37" ht="12.75">
      <c r="A18" s="6" t="s">
        <v>89</v>
      </c>
      <c r="B18" s="6" t="s">
        <v>45</v>
      </c>
      <c r="C18" s="7" t="s">
        <v>46</v>
      </c>
      <c r="D18" s="6" t="s">
        <v>54</v>
      </c>
      <c r="E18" s="6" t="s">
        <v>90</v>
      </c>
      <c r="F18" s="6" t="s">
        <v>90</v>
      </c>
      <c r="G18" s="8">
        <v>115981</v>
      </c>
      <c r="H18" s="8">
        <v>521.0103147</v>
      </c>
      <c r="I18" s="8">
        <v>4.492204022</v>
      </c>
      <c r="J18" s="8">
        <v>1139.9573427802122</v>
      </c>
      <c r="K18" s="8">
        <v>10</v>
      </c>
      <c r="L18" s="8">
        <v>618.9470280802122</v>
      </c>
      <c r="M18" s="8">
        <v>5.3366243443340915</v>
      </c>
      <c r="N18" s="8">
        <v>112256</v>
      </c>
      <c r="O18" s="8">
        <v>342.8552601</v>
      </c>
      <c r="P18" s="8">
        <v>3.05422659</v>
      </c>
      <c r="Q18" s="8">
        <v>628.3575988481284</v>
      </c>
      <c r="R18" s="8">
        <v>5.800000190734863</v>
      </c>
      <c r="S18" s="8">
        <v>285.5023387481284</v>
      </c>
      <c r="T18" s="8">
        <v>2.543314733716936</v>
      </c>
      <c r="U18" s="8">
        <v>122470</v>
      </c>
      <c r="V18" s="8">
        <v>294.7438188</v>
      </c>
      <c r="W18" s="8">
        <v>2.406661377</v>
      </c>
      <c r="X18" s="8">
        <v>544.1118250611792</v>
      </c>
      <c r="Y18" s="8">
        <v>4.400000095367432</v>
      </c>
      <c r="Z18" s="8">
        <v>249.36800626117918</v>
      </c>
      <c r="AA18" s="8">
        <v>2.036155844379678</v>
      </c>
      <c r="AB18" s="9">
        <f t="shared" si="0"/>
        <v>-3.1205149425003365</v>
      </c>
      <c r="AC18" s="9">
        <f t="shared" si="1"/>
        <v>-2.382859322314107</v>
      </c>
      <c r="AD18" s="9">
        <f t="shared" si="2"/>
        <v>-4.104902651977071</v>
      </c>
      <c r="AE18" s="9">
        <f t="shared" si="3"/>
        <v>-2.762533878390629</v>
      </c>
      <c r="AF18" s="9">
        <f t="shared" si="4"/>
        <v>-4.817648338392757</v>
      </c>
      <c r="AG18" s="9">
        <f t="shared" si="5"/>
        <v>-2.22404603365412</v>
      </c>
      <c r="AH18" s="10">
        <f t="shared" si="6"/>
        <v>0.21202264924292996</v>
      </c>
      <c r="AI18" s="10">
        <f t="shared" si="7"/>
        <v>-0.09098845496009123</v>
      </c>
      <c r="AJ18" s="11">
        <f t="shared" si="8"/>
        <v>10214</v>
      </c>
      <c r="AK18" s="10">
        <f t="shared" si="9"/>
        <v>0.14032580770663236</v>
      </c>
    </row>
    <row r="19" spans="1:37" ht="12.75">
      <c r="A19" s="6" t="s">
        <v>91</v>
      </c>
      <c r="B19" s="6" t="s">
        <v>61</v>
      </c>
      <c r="C19" s="7" t="s">
        <v>62</v>
      </c>
      <c r="D19" s="6" t="s">
        <v>58</v>
      </c>
      <c r="E19" s="6" t="s">
        <v>92</v>
      </c>
      <c r="F19" s="6" t="s">
        <v>92</v>
      </c>
      <c r="G19" s="8">
        <v>7092</v>
      </c>
      <c r="H19" s="8">
        <v>125.1907686</v>
      </c>
      <c r="I19" s="8">
        <v>17.65239264</v>
      </c>
      <c r="J19" s="8">
        <v>291.080882215551</v>
      </c>
      <c r="K19" s="8">
        <v>44</v>
      </c>
      <c r="L19" s="8">
        <v>165.890113615551</v>
      </c>
      <c r="M19" s="8">
        <v>23.391160972299915</v>
      </c>
      <c r="N19" s="8">
        <v>7439</v>
      </c>
      <c r="O19" s="8">
        <v>89.85838065</v>
      </c>
      <c r="P19" s="8">
        <v>12.0793629</v>
      </c>
      <c r="Q19" s="8">
        <v>200.36776334367255</v>
      </c>
      <c r="R19" s="8">
        <v>27</v>
      </c>
      <c r="S19" s="8">
        <v>110.50938269367255</v>
      </c>
      <c r="T19" s="8">
        <v>14.855408347045644</v>
      </c>
      <c r="U19" s="8">
        <v>7650</v>
      </c>
      <c r="V19" s="8">
        <v>60.76689522</v>
      </c>
      <c r="W19" s="8">
        <v>7.943384995</v>
      </c>
      <c r="X19" s="8">
        <v>125.80000472332546</v>
      </c>
      <c r="Y19" s="8">
        <v>16.5</v>
      </c>
      <c r="Z19" s="8">
        <v>65.03310950332545</v>
      </c>
      <c r="AA19" s="8">
        <v>8.501060065794176</v>
      </c>
      <c r="AB19" s="9">
        <f t="shared" si="0"/>
        <v>-3.9926591416681636</v>
      </c>
      <c r="AC19" s="9">
        <f t="shared" si="1"/>
        <v>-4.191589448514939</v>
      </c>
      <c r="AD19" s="9">
        <f t="shared" si="2"/>
        <v>-4.904146265058631</v>
      </c>
      <c r="AE19" s="9">
        <f t="shared" si="3"/>
        <v>-4.92476485097794</v>
      </c>
      <c r="AF19" s="9">
        <f t="shared" si="4"/>
        <v>-5.060836727169198</v>
      </c>
      <c r="AG19" s="9">
        <f t="shared" si="5"/>
        <v>-5.581731280557841</v>
      </c>
      <c r="AH19" s="10">
        <f t="shared" si="6"/>
        <v>0.34240033512032325</v>
      </c>
      <c r="AI19" s="10">
        <f t="shared" si="7"/>
        <v>-0.02836402742304073</v>
      </c>
      <c r="AJ19" s="11">
        <f t="shared" si="8"/>
        <v>211</v>
      </c>
      <c r="AK19" s="10">
        <f t="shared" si="9"/>
        <v>0.3237481603781828</v>
      </c>
    </row>
    <row r="20" spans="1:37" ht="12.75">
      <c r="A20" s="6" t="s">
        <v>93</v>
      </c>
      <c r="B20" s="6" t="s">
        <v>50</v>
      </c>
      <c r="C20" s="7" t="s">
        <v>57</v>
      </c>
      <c r="D20" s="6" t="s">
        <v>42</v>
      </c>
      <c r="E20" s="6" t="s">
        <v>94</v>
      </c>
      <c r="F20" s="6" t="s">
        <v>94</v>
      </c>
      <c r="G20" s="8">
        <v>224654</v>
      </c>
      <c r="H20" s="8">
        <v>9086.694862</v>
      </c>
      <c r="I20" s="8">
        <v>40.44750978</v>
      </c>
      <c r="J20" s="8">
        <v>37359.397515631535</v>
      </c>
      <c r="K20" s="8">
        <v>177.6999969482422</v>
      </c>
      <c r="L20" s="8">
        <v>28272.702653631535</v>
      </c>
      <c r="M20" s="8">
        <v>125.84998554947401</v>
      </c>
      <c r="N20" s="8">
        <v>282319</v>
      </c>
      <c r="O20" s="8">
        <v>10160.21975</v>
      </c>
      <c r="P20" s="8">
        <v>35.98843772</v>
      </c>
      <c r="Q20" s="8">
        <v>38365.51827111123</v>
      </c>
      <c r="R20" s="8">
        <v>143.39999389648438</v>
      </c>
      <c r="S20" s="8">
        <v>28205.29852111123</v>
      </c>
      <c r="T20" s="8">
        <v>99.90577510231769</v>
      </c>
      <c r="U20" s="8">
        <v>350325</v>
      </c>
      <c r="V20" s="8">
        <v>11121.52912</v>
      </c>
      <c r="W20" s="8">
        <v>31.74631878</v>
      </c>
      <c r="X20" s="8">
        <v>38958.618489330634</v>
      </c>
      <c r="Y20" s="8">
        <v>115.4000015258789</v>
      </c>
      <c r="Z20" s="8">
        <v>27837.089369330635</v>
      </c>
      <c r="AA20" s="8">
        <v>79.46075606745347</v>
      </c>
      <c r="AB20" s="9">
        <f t="shared" si="0"/>
        <v>-1.2111415200628493</v>
      </c>
      <c r="AC20" s="9">
        <f t="shared" si="1"/>
        <v>-1.2542093774443273</v>
      </c>
      <c r="AD20" s="9">
        <f t="shared" si="2"/>
        <v>-2.158461753452172</v>
      </c>
      <c r="AE20" s="9">
        <f t="shared" si="3"/>
        <v>-2.1723351830612874</v>
      </c>
      <c r="AF20" s="9">
        <f t="shared" si="4"/>
        <v>-2.299136706734173</v>
      </c>
      <c r="AG20" s="9">
        <f t="shared" si="5"/>
        <v>-2.2896422740457556</v>
      </c>
      <c r="AH20" s="10">
        <f t="shared" si="6"/>
        <v>0.11787449549782793</v>
      </c>
      <c r="AI20" s="10">
        <f t="shared" si="7"/>
        <v>-0.24088353954214914</v>
      </c>
      <c r="AJ20" s="11">
        <f t="shared" si="8"/>
        <v>68006</v>
      </c>
      <c r="AK20" s="10">
        <f t="shared" si="9"/>
        <v>-0.09461501755412317</v>
      </c>
    </row>
    <row r="21" spans="1:37" ht="12.75">
      <c r="A21" s="6" t="s">
        <v>95</v>
      </c>
      <c r="B21" s="6" t="s">
        <v>83</v>
      </c>
      <c r="C21" s="7" t="s">
        <v>41</v>
      </c>
      <c r="D21" s="6" t="s">
        <v>58</v>
      </c>
      <c r="E21" s="6" t="s">
        <v>96</v>
      </c>
      <c r="F21" s="6" t="s">
        <v>96</v>
      </c>
      <c r="G21" s="8">
        <v>20400</v>
      </c>
      <c r="H21" s="8">
        <v>923.4027245</v>
      </c>
      <c r="I21" s="8">
        <v>45.26483944</v>
      </c>
      <c r="J21" s="8">
        <v>2925.92288665471</v>
      </c>
      <c r="K21" s="8">
        <v>138.5</v>
      </c>
      <c r="L21" s="8">
        <v>2002.52016215471</v>
      </c>
      <c r="M21" s="8">
        <v>98.16275304679951</v>
      </c>
      <c r="N21" s="8">
        <v>15514</v>
      </c>
      <c r="O21" s="8">
        <v>538.6589288</v>
      </c>
      <c r="P21" s="8">
        <v>34.72082821</v>
      </c>
      <c r="Q21" s="8">
        <v>1321.7651569851862</v>
      </c>
      <c r="R21" s="8">
        <v>89</v>
      </c>
      <c r="S21" s="8">
        <v>783.1062281851862</v>
      </c>
      <c r="T21" s="8">
        <v>50.47738998228608</v>
      </c>
      <c r="U21" s="8">
        <v>14862</v>
      </c>
      <c r="V21" s="8">
        <v>379.10609</v>
      </c>
      <c r="W21" s="8">
        <v>25.50841677</v>
      </c>
      <c r="X21" s="8">
        <v>806.4362734859244</v>
      </c>
      <c r="Y21" s="8">
        <v>56.099998474121094</v>
      </c>
      <c r="Z21" s="8">
        <v>427.3301834859244</v>
      </c>
      <c r="AA21" s="8">
        <v>28.753208416493365</v>
      </c>
      <c r="AB21" s="9">
        <f t="shared" si="0"/>
        <v>-2.8676104634721877</v>
      </c>
      <c r="AC21" s="9">
        <f t="shared" si="1"/>
        <v>-3.0833127636708184</v>
      </c>
      <c r="AD21" s="9">
        <f t="shared" si="2"/>
        <v>-4.518672701490052</v>
      </c>
      <c r="AE21" s="9">
        <f t="shared" si="3"/>
        <v>-4.615005844027571</v>
      </c>
      <c r="AF21" s="9">
        <f t="shared" si="4"/>
        <v>-6.139387442105544</v>
      </c>
      <c r="AG21" s="9">
        <f t="shared" si="5"/>
        <v>-5.627761547880542</v>
      </c>
      <c r="AH21" s="10">
        <f t="shared" si="6"/>
        <v>0.2653281017457619</v>
      </c>
      <c r="AI21" s="10">
        <f t="shared" si="7"/>
        <v>0.042026556658501996</v>
      </c>
      <c r="AJ21" s="11">
        <f t="shared" si="8"/>
        <v>-652</v>
      </c>
      <c r="AK21" s="10">
        <f t="shared" si="9"/>
        <v>0.2962038319042527</v>
      </c>
    </row>
    <row r="22" spans="1:37" ht="12.75">
      <c r="A22" s="6" t="s">
        <v>97</v>
      </c>
      <c r="B22" s="6" t="s">
        <v>61</v>
      </c>
      <c r="C22" s="7" t="s">
        <v>62</v>
      </c>
      <c r="D22" s="6" t="s">
        <v>58</v>
      </c>
      <c r="E22" s="6" t="s">
        <v>98</v>
      </c>
      <c r="F22" s="6" t="s">
        <v>99</v>
      </c>
      <c r="G22" s="8">
        <v>243188</v>
      </c>
      <c r="H22" s="8">
        <v>9492.942636</v>
      </c>
      <c r="I22" s="8">
        <v>39.03540732</v>
      </c>
      <c r="J22" s="8">
        <v>28047.459171244922</v>
      </c>
      <c r="K22" s="8">
        <v>120.80000305175781</v>
      </c>
      <c r="L22" s="8">
        <v>18554.516535244922</v>
      </c>
      <c r="M22" s="8">
        <v>76.29700698737159</v>
      </c>
      <c r="N22" s="8">
        <v>261795</v>
      </c>
      <c r="O22" s="8">
        <v>8061.60871</v>
      </c>
      <c r="P22" s="8">
        <v>30.79359312</v>
      </c>
      <c r="Q22" s="8">
        <v>20536.45074927847</v>
      </c>
      <c r="R22" s="8">
        <v>82.19999694824219</v>
      </c>
      <c r="S22" s="8">
        <v>12474.842039278468</v>
      </c>
      <c r="T22" s="8">
        <v>47.65118523760373</v>
      </c>
      <c r="U22" s="8">
        <v>263060</v>
      </c>
      <c r="V22" s="8">
        <v>6111.002074</v>
      </c>
      <c r="W22" s="8">
        <v>23.23044961</v>
      </c>
      <c r="X22" s="8">
        <v>13750.05755275402</v>
      </c>
      <c r="Y22" s="8">
        <v>54.20000076293945</v>
      </c>
      <c r="Z22" s="8">
        <v>7639.05547875402</v>
      </c>
      <c r="AA22" s="8">
        <v>29.039213406652554</v>
      </c>
      <c r="AB22" s="9">
        <f t="shared" si="0"/>
        <v>-2.595026064735591</v>
      </c>
      <c r="AC22" s="9">
        <f t="shared" si="1"/>
        <v>-2.818427514481208</v>
      </c>
      <c r="AD22" s="9">
        <f t="shared" si="2"/>
        <v>-4.007276941208179</v>
      </c>
      <c r="AE22" s="9">
        <f t="shared" si="3"/>
        <v>-4.164743424141519</v>
      </c>
      <c r="AF22" s="9">
        <f t="shared" si="4"/>
        <v>-4.829933037884845</v>
      </c>
      <c r="AG22" s="9">
        <f t="shared" si="5"/>
        <v>-4.952604005705857</v>
      </c>
      <c r="AH22" s="10">
        <f t="shared" si="6"/>
        <v>0.24560769769630572</v>
      </c>
      <c r="AI22" s="10">
        <f t="shared" si="7"/>
        <v>-0.004832025057774213</v>
      </c>
      <c r="AJ22" s="11">
        <f t="shared" si="8"/>
        <v>1265</v>
      </c>
      <c r="AK22" s="10">
        <f t="shared" si="9"/>
        <v>0.24196245515865533</v>
      </c>
    </row>
    <row r="23" spans="1:37" ht="12.75">
      <c r="A23" s="6" t="s">
        <v>100</v>
      </c>
      <c r="B23" s="6" t="s">
        <v>45</v>
      </c>
      <c r="C23" s="7" t="s">
        <v>46</v>
      </c>
      <c r="D23" s="6" t="s">
        <v>47</v>
      </c>
      <c r="E23" s="6" t="s">
        <v>101</v>
      </c>
      <c r="F23" s="6" t="s">
        <v>102</v>
      </c>
      <c r="G23" s="8">
        <v>60999</v>
      </c>
      <c r="H23" s="8">
        <v>702.9008836</v>
      </c>
      <c r="I23" s="8">
        <v>11.52315421</v>
      </c>
      <c r="J23" s="8">
        <v>1270.3908019192422</v>
      </c>
      <c r="K23" s="8">
        <v>18.799999237060547</v>
      </c>
      <c r="L23" s="8">
        <v>567.4899183192422</v>
      </c>
      <c r="M23" s="8">
        <v>9.303265927625734</v>
      </c>
      <c r="N23" s="8">
        <v>39778</v>
      </c>
      <c r="O23" s="8">
        <v>247.0631223</v>
      </c>
      <c r="P23" s="8">
        <v>6.211049382</v>
      </c>
      <c r="Q23" s="8">
        <v>477.07314057003197</v>
      </c>
      <c r="R23" s="8">
        <v>9.600000381469727</v>
      </c>
      <c r="S23" s="8">
        <v>230.01001827003196</v>
      </c>
      <c r="T23" s="8">
        <v>5.782342457389309</v>
      </c>
      <c r="U23" s="8">
        <v>32096</v>
      </c>
      <c r="V23" s="8">
        <v>174.8842416</v>
      </c>
      <c r="W23" s="8">
        <v>5.448786192</v>
      </c>
      <c r="X23" s="8">
        <v>291.8571778969748</v>
      </c>
      <c r="Y23" s="8">
        <v>8.399999618530273</v>
      </c>
      <c r="Z23" s="8">
        <v>116.97293629697481</v>
      </c>
      <c r="AA23" s="8">
        <v>3.644470846740242</v>
      </c>
      <c r="AB23" s="9">
        <f t="shared" si="0"/>
        <v>-3.744827769680713</v>
      </c>
      <c r="AC23" s="9">
        <f t="shared" si="1"/>
        <v>-1.3093699747232619</v>
      </c>
      <c r="AD23" s="9">
        <f t="shared" si="2"/>
        <v>-4.028125844089063</v>
      </c>
      <c r="AE23" s="9">
        <f t="shared" si="3"/>
        <v>-1.3353147777401537</v>
      </c>
      <c r="AF23" s="9">
        <f t="shared" si="4"/>
        <v>-4.685771654825984</v>
      </c>
      <c r="AG23" s="9">
        <f t="shared" si="5"/>
        <v>-4.615976874693022</v>
      </c>
      <c r="AH23" s="10">
        <f t="shared" si="6"/>
        <v>0.12272695693083441</v>
      </c>
      <c r="AI23" s="10">
        <f t="shared" si="7"/>
        <v>0.19312182613504952</v>
      </c>
      <c r="AJ23" s="11">
        <f t="shared" si="8"/>
        <v>-7682</v>
      </c>
      <c r="AK23" s="10">
        <f t="shared" si="9"/>
        <v>0.2921475290527404</v>
      </c>
    </row>
    <row r="24" spans="1:37" ht="12.75">
      <c r="A24" s="6" t="s">
        <v>103</v>
      </c>
      <c r="B24" s="6" t="s">
        <v>50</v>
      </c>
      <c r="C24" s="7" t="s">
        <v>57</v>
      </c>
      <c r="D24" s="6" t="s">
        <v>47</v>
      </c>
      <c r="E24" s="6" t="s">
        <v>104</v>
      </c>
      <c r="F24" s="6" t="s">
        <v>104</v>
      </c>
      <c r="G24" s="8">
        <v>47866</v>
      </c>
      <c r="H24" s="8">
        <v>1068.296125</v>
      </c>
      <c r="I24" s="8">
        <v>22.318475</v>
      </c>
      <c r="J24" s="8">
        <v>2730.3128440529827</v>
      </c>
      <c r="K24" s="8">
        <v>58.70000076293945</v>
      </c>
      <c r="L24" s="8">
        <v>1662.0167190529826</v>
      </c>
      <c r="M24" s="8">
        <v>34.72228134903653</v>
      </c>
      <c r="N24" s="8">
        <v>47052</v>
      </c>
      <c r="O24" s="8">
        <v>1451.218408</v>
      </c>
      <c r="P24" s="8">
        <v>30.84286338</v>
      </c>
      <c r="Q24" s="8">
        <v>4542.8822589133415</v>
      </c>
      <c r="R24" s="8">
        <v>95.9000015258789</v>
      </c>
      <c r="S24" s="8">
        <v>3091.663850913342</v>
      </c>
      <c r="T24" s="8">
        <v>65.7073844026469</v>
      </c>
      <c r="U24" s="8">
        <v>47209</v>
      </c>
      <c r="V24" s="8">
        <v>908.9334595</v>
      </c>
      <c r="W24" s="8">
        <v>19.25339362</v>
      </c>
      <c r="X24" s="8">
        <v>2291.59830699937</v>
      </c>
      <c r="Y24" s="8">
        <v>47.70000076293945</v>
      </c>
      <c r="Z24" s="8">
        <v>1382.66484749937</v>
      </c>
      <c r="AA24" s="8">
        <v>29.28816216186257</v>
      </c>
      <c r="AB24" s="9">
        <f t="shared" si="0"/>
        <v>-0.7386373683094409</v>
      </c>
      <c r="AC24" s="9">
        <f t="shared" si="1"/>
        <v>-4.712180535444335</v>
      </c>
      <c r="AD24" s="9">
        <f t="shared" si="2"/>
        <v>-1.0375416297124125</v>
      </c>
      <c r="AE24" s="9">
        <f t="shared" si="3"/>
        <v>-6.983745839117053</v>
      </c>
      <c r="AF24" s="9">
        <f t="shared" si="4"/>
        <v>-0.850990910431205</v>
      </c>
      <c r="AG24" s="9">
        <f t="shared" si="5"/>
        <v>-8.08027902348326</v>
      </c>
      <c r="AH24" s="10">
        <f t="shared" si="6"/>
        <v>0.37575855448995604</v>
      </c>
      <c r="AI24" s="10">
        <f t="shared" si="7"/>
        <v>-0.003336733826404829</v>
      </c>
      <c r="AJ24" s="11">
        <f t="shared" si="8"/>
        <v>157</v>
      </c>
      <c r="AK24" s="10">
        <f t="shared" si="9"/>
        <v>0.37367562698391565</v>
      </c>
    </row>
    <row r="25" spans="1:37" ht="12.75">
      <c r="A25" s="6" t="s">
        <v>105</v>
      </c>
      <c r="B25" s="6" t="s">
        <v>61</v>
      </c>
      <c r="C25" s="7" t="s">
        <v>62</v>
      </c>
      <c r="D25" s="6" t="s">
        <v>47</v>
      </c>
      <c r="E25" s="6" t="s">
        <v>106</v>
      </c>
      <c r="F25" s="6" t="s">
        <v>106</v>
      </c>
      <c r="G25" s="8">
        <v>3612375</v>
      </c>
      <c r="H25" s="8">
        <v>101863.273</v>
      </c>
      <c r="I25" s="8">
        <v>28.19842153</v>
      </c>
      <c r="J25" s="8">
        <v>209634.73212990764</v>
      </c>
      <c r="K25" s="8">
        <v>59.29999923706055</v>
      </c>
      <c r="L25" s="8">
        <v>107771.45912990764</v>
      </c>
      <c r="M25" s="8">
        <v>29.83396217998066</v>
      </c>
      <c r="N25" s="8">
        <v>3634915</v>
      </c>
      <c r="O25" s="8">
        <v>70657.21565</v>
      </c>
      <c r="P25" s="8">
        <v>19.43847811</v>
      </c>
      <c r="Q25" s="8">
        <v>134481.23645978898</v>
      </c>
      <c r="R25" s="8">
        <v>35.70000076293945</v>
      </c>
      <c r="S25" s="8">
        <v>63824.020809788984</v>
      </c>
      <c r="T25" s="8">
        <v>17.558600630218034</v>
      </c>
      <c r="U25" s="8">
        <v>3022823</v>
      </c>
      <c r="V25" s="8">
        <v>35685.4664</v>
      </c>
      <c r="W25" s="8">
        <v>11.80534434</v>
      </c>
      <c r="X25" s="8">
        <v>54815.65930639435</v>
      </c>
      <c r="Y25" s="8">
        <v>19.399999618530273</v>
      </c>
      <c r="Z25" s="8">
        <v>19130.192906394353</v>
      </c>
      <c r="AA25" s="8">
        <v>6.328585202108874</v>
      </c>
      <c r="AB25" s="9">
        <f t="shared" si="0"/>
        <v>-4.353568315778632</v>
      </c>
      <c r="AC25" s="9">
        <f t="shared" si="1"/>
        <v>-4.98702170336852</v>
      </c>
      <c r="AD25" s="9">
        <f t="shared" si="2"/>
        <v>-5.586681233660137</v>
      </c>
      <c r="AE25" s="9">
        <f t="shared" si="3"/>
        <v>-6.098776637505519</v>
      </c>
      <c r="AF25" s="9">
        <f t="shared" si="4"/>
        <v>-7.75285355325122</v>
      </c>
      <c r="AG25" s="9">
        <f t="shared" si="5"/>
        <v>-10.204671898705483</v>
      </c>
      <c r="AH25" s="10">
        <f t="shared" si="6"/>
        <v>0.39268165577598296</v>
      </c>
      <c r="AI25" s="10">
        <f t="shared" si="7"/>
        <v>0.1683923833157034</v>
      </c>
      <c r="AJ25" s="11">
        <f t="shared" si="8"/>
        <v>-612092</v>
      </c>
      <c r="AK25" s="10">
        <f t="shared" si="9"/>
        <v>0.4949494390386441</v>
      </c>
    </row>
    <row r="26" spans="1:37" ht="12.75">
      <c r="A26" s="6" t="s">
        <v>107</v>
      </c>
      <c r="B26" s="6" t="s">
        <v>71</v>
      </c>
      <c r="C26" s="7" t="s">
        <v>108</v>
      </c>
      <c r="D26" s="6" t="s">
        <v>54</v>
      </c>
      <c r="E26" s="6" t="s">
        <v>109</v>
      </c>
      <c r="F26" s="6" t="s">
        <v>110</v>
      </c>
      <c r="G26" s="8">
        <v>7398</v>
      </c>
      <c r="H26" s="8">
        <v>48.42796502</v>
      </c>
      <c r="I26" s="8">
        <v>6.54608881</v>
      </c>
      <c r="J26" s="8">
        <v>89.61233223425293</v>
      </c>
      <c r="K26" s="8">
        <v>12.199999809265137</v>
      </c>
      <c r="L26" s="8">
        <v>41.18436721425293</v>
      </c>
      <c r="M26" s="8">
        <v>5.566959612632188</v>
      </c>
      <c r="N26" s="8">
        <v>7433</v>
      </c>
      <c r="O26" s="8">
        <v>37.54980534</v>
      </c>
      <c r="P26" s="8">
        <v>5.051769856</v>
      </c>
      <c r="Q26" s="8">
        <v>64.32893950055644</v>
      </c>
      <c r="R26" s="8">
        <v>9.300000190734863</v>
      </c>
      <c r="S26" s="8">
        <v>26.779134160556445</v>
      </c>
      <c r="T26" s="8">
        <v>3.602735659969924</v>
      </c>
      <c r="U26" s="8">
        <v>7647</v>
      </c>
      <c r="V26" s="8">
        <v>30.37015612</v>
      </c>
      <c r="W26" s="8">
        <v>3.971512504</v>
      </c>
      <c r="X26" s="8">
        <v>54.24732355521022</v>
      </c>
      <c r="Y26" s="8">
        <v>7.300000190734863</v>
      </c>
      <c r="Z26" s="8">
        <v>23.87716743521022</v>
      </c>
      <c r="AA26" s="8">
        <v>3.122422837087776</v>
      </c>
      <c r="AB26" s="9">
        <f t="shared" si="0"/>
        <v>-2.498603687660686</v>
      </c>
      <c r="AC26" s="9">
        <f t="shared" si="1"/>
        <v>-2.4059164290419557</v>
      </c>
      <c r="AD26" s="9">
        <f t="shared" si="2"/>
        <v>-2.567807809113985</v>
      </c>
      <c r="AE26" s="9">
        <f t="shared" si="3"/>
        <v>-2.4214004638592654</v>
      </c>
      <c r="AF26" s="9">
        <f t="shared" si="4"/>
        <v>-2.8911990179143965</v>
      </c>
      <c r="AG26" s="9">
        <f t="shared" si="5"/>
        <v>-1.4308421161641387</v>
      </c>
      <c r="AH26" s="10">
        <f t="shared" si="6"/>
        <v>0.21383740407670698</v>
      </c>
      <c r="AI26" s="10">
        <f t="shared" si="7"/>
        <v>-0.028790528723261134</v>
      </c>
      <c r="AJ26" s="11">
        <f t="shared" si="8"/>
        <v>214</v>
      </c>
      <c r="AK26" s="10">
        <f t="shared" si="9"/>
        <v>0.19120336723428666</v>
      </c>
    </row>
    <row r="27" spans="1:37" ht="12.75">
      <c r="A27" s="6" t="s">
        <v>111</v>
      </c>
      <c r="B27" s="6" t="s">
        <v>45</v>
      </c>
      <c r="C27" s="7" t="s">
        <v>46</v>
      </c>
      <c r="D27" s="6" t="s">
        <v>47</v>
      </c>
      <c r="E27" s="6" t="s">
        <v>112</v>
      </c>
      <c r="F27" s="6" t="s">
        <v>112</v>
      </c>
      <c r="G27" s="8">
        <v>102112</v>
      </c>
      <c r="H27" s="8">
        <v>1150.572124</v>
      </c>
      <c r="I27" s="8">
        <v>11.26774644</v>
      </c>
      <c r="J27" s="8">
        <v>2567.0200064113383</v>
      </c>
      <c r="K27" s="8">
        <v>22.200000762939453</v>
      </c>
      <c r="L27" s="8">
        <v>1416.4478824113382</v>
      </c>
      <c r="M27" s="8">
        <v>13.8715124805247</v>
      </c>
      <c r="N27" s="8">
        <v>66780</v>
      </c>
      <c r="O27" s="8">
        <v>701.8504591</v>
      </c>
      <c r="P27" s="8">
        <v>10.50989007</v>
      </c>
      <c r="Q27" s="8">
        <v>1392.774045916746</v>
      </c>
      <c r="R27" s="8">
        <v>20.700000762939453</v>
      </c>
      <c r="S27" s="8">
        <v>690.923586816746</v>
      </c>
      <c r="T27" s="8">
        <v>10.346265151493652</v>
      </c>
      <c r="U27" s="8">
        <v>75575</v>
      </c>
      <c r="V27" s="8">
        <v>492.1085851</v>
      </c>
      <c r="W27" s="8">
        <v>6.511526102</v>
      </c>
      <c r="X27" s="8">
        <v>994.5010230013445</v>
      </c>
      <c r="Y27" s="8">
        <v>12.699999809265137</v>
      </c>
      <c r="Z27" s="8">
        <v>502.39243790134446</v>
      </c>
      <c r="AA27" s="8">
        <v>6.647600898463042</v>
      </c>
      <c r="AB27" s="9">
        <f t="shared" si="0"/>
        <v>-2.7418524704038765</v>
      </c>
      <c r="AC27" s="9">
        <f t="shared" si="1"/>
        <v>-4.787428722540812</v>
      </c>
      <c r="AD27" s="9">
        <f t="shared" si="2"/>
        <v>-2.792451723994115</v>
      </c>
      <c r="AE27" s="9">
        <f t="shared" si="3"/>
        <v>-4.885317586822489</v>
      </c>
      <c r="AF27" s="9">
        <f t="shared" si="4"/>
        <v>-3.677906264279495</v>
      </c>
      <c r="AG27" s="9">
        <f t="shared" si="5"/>
        <v>-4.423695772321971</v>
      </c>
      <c r="AH27" s="10">
        <f t="shared" si="6"/>
        <v>0.38043822926494225</v>
      </c>
      <c r="AI27" s="10">
        <f t="shared" si="7"/>
        <v>-0.13170110811620245</v>
      </c>
      <c r="AJ27" s="11">
        <f t="shared" si="8"/>
        <v>8795</v>
      </c>
      <c r="AK27" s="10">
        <f t="shared" si="9"/>
        <v>0.29884125782144116</v>
      </c>
    </row>
    <row r="28" spans="1:37" ht="12.75">
      <c r="A28" s="6" t="s">
        <v>113</v>
      </c>
      <c r="B28" s="6" t="s">
        <v>50</v>
      </c>
      <c r="C28" s="7" t="s">
        <v>57</v>
      </c>
      <c r="D28" s="6" t="s">
        <v>42</v>
      </c>
      <c r="E28" s="6" t="s">
        <v>114</v>
      </c>
      <c r="F28" s="6" t="s">
        <v>114</v>
      </c>
      <c r="G28" s="8">
        <v>441644</v>
      </c>
      <c r="H28" s="8">
        <v>18063.27536</v>
      </c>
      <c r="I28" s="8">
        <v>40.90008098</v>
      </c>
      <c r="J28" s="8">
        <v>84763.53827345093</v>
      </c>
      <c r="K28" s="8">
        <v>204.5</v>
      </c>
      <c r="L28" s="8">
        <v>66700.26291345093</v>
      </c>
      <c r="M28" s="8">
        <v>151.02721403087313</v>
      </c>
      <c r="N28" s="8">
        <v>558992</v>
      </c>
      <c r="O28" s="8">
        <v>22064.75235</v>
      </c>
      <c r="P28" s="8">
        <v>39.47239379</v>
      </c>
      <c r="Q28" s="8">
        <v>100813.56649274408</v>
      </c>
      <c r="R28" s="8">
        <v>190.8000030517578</v>
      </c>
      <c r="S28" s="8">
        <v>78748.81414274409</v>
      </c>
      <c r="T28" s="8">
        <v>140.87646002580377</v>
      </c>
      <c r="U28" s="8">
        <v>713206</v>
      </c>
      <c r="V28" s="8">
        <v>27002.48577</v>
      </c>
      <c r="W28" s="8">
        <v>37.86071033</v>
      </c>
      <c r="X28" s="8">
        <v>120349.89795693322</v>
      </c>
      <c r="Y28" s="8">
        <v>176.1999969482422</v>
      </c>
      <c r="Z28" s="8">
        <v>93347.41218693322</v>
      </c>
      <c r="AA28" s="8">
        <v>130.88422165115438</v>
      </c>
      <c r="AB28" s="9">
        <f t="shared" si="0"/>
        <v>-0.3860906768738139</v>
      </c>
      <c r="AC28" s="9">
        <f t="shared" si="1"/>
        <v>-0.4168762855309789</v>
      </c>
      <c r="AD28" s="9">
        <f t="shared" si="2"/>
        <v>-0.7447413965031444</v>
      </c>
      <c r="AE28" s="9">
        <f t="shared" si="3"/>
        <v>-0.7960607882649626</v>
      </c>
      <c r="AF28" s="9">
        <f t="shared" si="4"/>
        <v>-0.7157345886000261</v>
      </c>
      <c r="AG28" s="9">
        <f t="shared" si="5"/>
        <v>-0.7357020806079667</v>
      </c>
      <c r="AH28" s="10">
        <f t="shared" si="6"/>
        <v>0.040830649100594994</v>
      </c>
      <c r="AI28" s="10">
        <f t="shared" si="7"/>
        <v>-0.2758787245613533</v>
      </c>
      <c r="AJ28" s="11">
        <f t="shared" si="8"/>
        <v>154214</v>
      </c>
      <c r="AK28" s="10">
        <f t="shared" si="9"/>
        <v>-0.22378376796057722</v>
      </c>
    </row>
    <row r="29" spans="1:37" ht="12.75">
      <c r="A29" s="6" t="s">
        <v>115</v>
      </c>
      <c r="B29" s="6" t="s">
        <v>50</v>
      </c>
      <c r="C29" s="7" t="s">
        <v>57</v>
      </c>
      <c r="D29" s="6" t="s">
        <v>42</v>
      </c>
      <c r="E29" s="6" t="s">
        <v>116</v>
      </c>
      <c r="F29" s="6" t="s">
        <v>116</v>
      </c>
      <c r="G29" s="8">
        <v>255482</v>
      </c>
      <c r="H29" s="8">
        <v>12450.01947</v>
      </c>
      <c r="I29" s="8">
        <v>48.73149367</v>
      </c>
      <c r="J29" s="8">
        <v>44671.73140670429</v>
      </c>
      <c r="K29" s="8">
        <v>183.1999969482422</v>
      </c>
      <c r="L29" s="8">
        <v>32221.71193670429</v>
      </c>
      <c r="M29" s="8">
        <v>126.12126074128233</v>
      </c>
      <c r="N29" s="8">
        <v>244510</v>
      </c>
      <c r="O29" s="8">
        <v>11226.16497</v>
      </c>
      <c r="P29" s="8">
        <v>45.91290733</v>
      </c>
      <c r="Q29" s="8">
        <v>38585.16455153808</v>
      </c>
      <c r="R29" s="8">
        <v>163.8000030517578</v>
      </c>
      <c r="S29" s="8">
        <v>27358.999581538083</v>
      </c>
      <c r="T29" s="8">
        <v>111.89317239187797</v>
      </c>
      <c r="U29" s="8">
        <v>282982</v>
      </c>
      <c r="V29" s="8">
        <v>12003.55599</v>
      </c>
      <c r="W29" s="8">
        <v>42.41809016</v>
      </c>
      <c r="X29" s="8">
        <v>38423.04885939648</v>
      </c>
      <c r="Y29" s="8">
        <v>141.89999389648438</v>
      </c>
      <c r="Z29" s="8">
        <v>26419.492869396476</v>
      </c>
      <c r="AA29" s="8">
        <v>93.36103663624003</v>
      </c>
      <c r="AB29" s="9">
        <f t="shared" si="0"/>
        <v>-0.6937529119089088</v>
      </c>
      <c r="AC29" s="9">
        <f t="shared" si="1"/>
        <v>-0.7917135701863198</v>
      </c>
      <c r="AD29" s="9">
        <f t="shared" si="2"/>
        <v>-1.2772794721438112</v>
      </c>
      <c r="AE29" s="9">
        <f t="shared" si="3"/>
        <v>-1.4352364889676796</v>
      </c>
      <c r="AF29" s="9">
        <f t="shared" si="4"/>
        <v>-1.5038486971435052</v>
      </c>
      <c r="AG29" s="9">
        <f t="shared" si="5"/>
        <v>-1.8107050663061057</v>
      </c>
      <c r="AH29" s="10">
        <f t="shared" si="6"/>
        <v>0.07611840271584049</v>
      </c>
      <c r="AI29" s="10">
        <f t="shared" si="7"/>
        <v>-0.15734325794446036</v>
      </c>
      <c r="AJ29" s="11">
        <f t="shared" si="8"/>
        <v>38472</v>
      </c>
      <c r="AK29" s="10">
        <f t="shared" si="9"/>
        <v>-0.06924813790617233</v>
      </c>
    </row>
    <row r="30" spans="1:37" ht="12.75">
      <c r="A30" s="6" t="s">
        <v>117</v>
      </c>
      <c r="B30" s="6" t="s">
        <v>71</v>
      </c>
      <c r="C30" s="7" t="s">
        <v>108</v>
      </c>
      <c r="D30" s="6" t="s">
        <v>42</v>
      </c>
      <c r="E30" s="6" t="s">
        <v>118</v>
      </c>
      <c r="F30" s="6" t="s">
        <v>118</v>
      </c>
      <c r="G30" s="8">
        <v>416972</v>
      </c>
      <c r="H30" s="8">
        <v>15890.7251</v>
      </c>
      <c r="I30" s="8">
        <v>38.10981337</v>
      </c>
      <c r="J30" s="8">
        <v>38236.54758492821</v>
      </c>
      <c r="K30" s="8">
        <v>121</v>
      </c>
      <c r="L30" s="8">
        <v>22345.82248492821</v>
      </c>
      <c r="M30" s="8">
        <v>53.59070269689142</v>
      </c>
      <c r="N30" s="8">
        <v>336401</v>
      </c>
      <c r="O30" s="8">
        <v>11648.35744</v>
      </c>
      <c r="P30" s="8">
        <v>34.62640551</v>
      </c>
      <c r="Q30" s="8">
        <v>32718.333231490535</v>
      </c>
      <c r="R30" s="8">
        <v>103.0999984741211</v>
      </c>
      <c r="S30" s="8">
        <v>21069.975791490535</v>
      </c>
      <c r="T30" s="8">
        <v>62.63351117116339</v>
      </c>
      <c r="U30" s="8">
        <v>318221</v>
      </c>
      <c r="V30" s="8">
        <v>6904.020723</v>
      </c>
      <c r="W30" s="8">
        <v>21.69567918</v>
      </c>
      <c r="X30" s="8">
        <v>16320.506993812134</v>
      </c>
      <c r="Y30" s="8">
        <v>51</v>
      </c>
      <c r="Z30" s="8">
        <v>9416.486270812135</v>
      </c>
      <c r="AA30" s="8">
        <v>29.591027213201315</v>
      </c>
      <c r="AB30" s="9">
        <f t="shared" si="0"/>
        <v>-2.816793465713931</v>
      </c>
      <c r="AC30" s="9">
        <f t="shared" si="1"/>
        <v>-4.675034314390926</v>
      </c>
      <c r="AD30" s="9">
        <f t="shared" si="2"/>
        <v>-4.319824564362077</v>
      </c>
      <c r="AE30" s="9">
        <f t="shared" si="3"/>
        <v>-7.03873743498599</v>
      </c>
      <c r="AF30" s="9">
        <f t="shared" si="4"/>
        <v>-2.969522075987573</v>
      </c>
      <c r="AG30" s="9">
        <f t="shared" si="5"/>
        <v>-7.498292764090213</v>
      </c>
      <c r="AH30" s="10">
        <f t="shared" si="6"/>
        <v>0.3734354213077544</v>
      </c>
      <c r="AI30" s="10">
        <f t="shared" si="7"/>
        <v>0.054042645533158344</v>
      </c>
      <c r="AJ30" s="11">
        <f t="shared" si="8"/>
        <v>-18180</v>
      </c>
      <c r="AK30" s="10">
        <f t="shared" si="9"/>
        <v>0.40729662885413653</v>
      </c>
    </row>
    <row r="31" spans="1:37" ht="12.75">
      <c r="A31" s="6" t="s">
        <v>119</v>
      </c>
      <c r="B31" s="6" t="s">
        <v>50</v>
      </c>
      <c r="C31" s="7" t="s">
        <v>57</v>
      </c>
      <c r="D31" s="6" t="s">
        <v>58</v>
      </c>
      <c r="E31" s="6" t="s">
        <v>120</v>
      </c>
      <c r="F31" s="6" t="s">
        <v>120</v>
      </c>
      <c r="G31" s="8">
        <v>513088</v>
      </c>
      <c r="H31" s="8">
        <v>17234.01291</v>
      </c>
      <c r="I31" s="8">
        <v>33.58880525</v>
      </c>
      <c r="J31" s="8">
        <v>66380.87248918101</v>
      </c>
      <c r="K31" s="8">
        <v>136.60000610351562</v>
      </c>
      <c r="L31" s="8">
        <v>49146.85957918101</v>
      </c>
      <c r="M31" s="8">
        <v>95.78641398586792</v>
      </c>
      <c r="N31" s="8">
        <v>595138</v>
      </c>
      <c r="O31" s="8">
        <v>20872.04371</v>
      </c>
      <c r="P31" s="8">
        <v>35.07093097</v>
      </c>
      <c r="Q31" s="8">
        <v>81810.17674852394</v>
      </c>
      <c r="R31" s="8">
        <v>147.5</v>
      </c>
      <c r="S31" s="8">
        <v>60938.13303852394</v>
      </c>
      <c r="T31" s="8">
        <v>102.39328195901446</v>
      </c>
      <c r="U31" s="8">
        <v>709913</v>
      </c>
      <c r="V31" s="8">
        <v>23805.41019</v>
      </c>
      <c r="W31" s="8">
        <v>33.53285571</v>
      </c>
      <c r="X31" s="8">
        <v>93210.30489845734</v>
      </c>
      <c r="Y31" s="8">
        <v>136.1999969482422</v>
      </c>
      <c r="Z31" s="8">
        <v>69404.89470845734</v>
      </c>
      <c r="AA31" s="8">
        <v>97.7653525269397</v>
      </c>
      <c r="AB31" s="9">
        <f t="shared" si="0"/>
        <v>-0.008335543572364266</v>
      </c>
      <c r="AC31" s="9">
        <f t="shared" si="1"/>
        <v>-0.44846884194965647</v>
      </c>
      <c r="AD31" s="9">
        <f t="shared" si="2"/>
        <v>-0.014663102546941871</v>
      </c>
      <c r="AE31" s="9">
        <f t="shared" si="3"/>
        <v>-0.7970380447090782</v>
      </c>
      <c r="AF31" s="9">
        <f t="shared" si="4"/>
        <v>0.10224693571820428</v>
      </c>
      <c r="AG31" s="9">
        <f t="shared" si="5"/>
        <v>-0.4625085895213538</v>
      </c>
      <c r="AH31" s="10">
        <f t="shared" si="6"/>
        <v>0.04385612863586893</v>
      </c>
      <c r="AI31" s="10">
        <f t="shared" si="7"/>
        <v>-0.19285443040101624</v>
      </c>
      <c r="AJ31" s="11">
        <f t="shared" si="8"/>
        <v>114775</v>
      </c>
      <c r="AK31" s="10">
        <f t="shared" si="9"/>
        <v>-0.14054045309394367</v>
      </c>
    </row>
    <row r="32" spans="1:37" ht="12.75">
      <c r="A32" s="6" t="s">
        <v>121</v>
      </c>
      <c r="B32" s="6" t="s">
        <v>61</v>
      </c>
      <c r="C32" s="7" t="s">
        <v>46</v>
      </c>
      <c r="D32" s="6" t="s">
        <v>54</v>
      </c>
      <c r="E32" s="6" t="s">
        <v>122</v>
      </c>
      <c r="F32" s="6" t="s">
        <v>122</v>
      </c>
      <c r="G32" s="8">
        <v>391013</v>
      </c>
      <c r="H32" s="8">
        <v>1732.064813</v>
      </c>
      <c r="I32" s="8">
        <v>4.429686003</v>
      </c>
      <c r="J32" s="8">
        <v>3187.633528192935</v>
      </c>
      <c r="K32" s="8">
        <v>8.300000190734863</v>
      </c>
      <c r="L32" s="8">
        <v>1455.568715192935</v>
      </c>
      <c r="M32" s="8">
        <v>3.7225583681180296</v>
      </c>
      <c r="N32" s="8">
        <v>334290</v>
      </c>
      <c r="O32" s="8">
        <v>1272.013717</v>
      </c>
      <c r="P32" s="8">
        <v>3.805120457</v>
      </c>
      <c r="Q32" s="8">
        <v>1959.32764321371</v>
      </c>
      <c r="R32" s="8">
        <v>6.199999809265137</v>
      </c>
      <c r="S32" s="8">
        <v>687.3139262137099</v>
      </c>
      <c r="T32" s="8">
        <v>2.0560409411400578</v>
      </c>
      <c r="U32" s="8">
        <v>383146</v>
      </c>
      <c r="V32" s="8">
        <v>1413.991175</v>
      </c>
      <c r="W32" s="8">
        <v>3.69047615</v>
      </c>
      <c r="X32" s="8">
        <v>2353.482514214289</v>
      </c>
      <c r="Y32" s="8">
        <v>5.900000095367432</v>
      </c>
      <c r="Z32" s="8">
        <v>939.4913392142889</v>
      </c>
      <c r="AA32" s="8">
        <v>2.4520452757285445</v>
      </c>
      <c r="AB32" s="9">
        <f t="shared" si="0"/>
        <v>-0.9128660709642575</v>
      </c>
      <c r="AC32" s="9">
        <f t="shared" si="1"/>
        <v>-0.3059216070027068</v>
      </c>
      <c r="AD32" s="9">
        <f t="shared" si="2"/>
        <v>-1.7065158535350542</v>
      </c>
      <c r="AE32" s="9">
        <f t="shared" si="3"/>
        <v>-0.4959689421171268</v>
      </c>
      <c r="AF32" s="9">
        <f t="shared" si="4"/>
        <v>-2.0874434127526134</v>
      </c>
      <c r="AG32" s="9">
        <f t="shared" si="5"/>
        <v>1.7614022231885296</v>
      </c>
      <c r="AH32" s="10">
        <f t="shared" si="6"/>
        <v>0.030128956046344756</v>
      </c>
      <c r="AI32" s="10">
        <f t="shared" si="7"/>
        <v>-0.14614855365102156</v>
      </c>
      <c r="AJ32" s="11">
        <f t="shared" si="8"/>
        <v>48856</v>
      </c>
      <c r="AK32" s="10">
        <f t="shared" si="9"/>
        <v>-0.11161629477931177</v>
      </c>
    </row>
    <row r="33" spans="1:37" ht="12.75">
      <c r="A33" s="6" t="s">
        <v>123</v>
      </c>
      <c r="B33" s="6" t="s">
        <v>50</v>
      </c>
      <c r="C33" s="7" t="s">
        <v>57</v>
      </c>
      <c r="D33" s="6" t="s">
        <v>58</v>
      </c>
      <c r="E33" s="6" t="s">
        <v>124</v>
      </c>
      <c r="F33" s="6" t="s">
        <v>124</v>
      </c>
      <c r="G33" s="8">
        <v>13795</v>
      </c>
      <c r="H33" s="8">
        <v>289.0936688</v>
      </c>
      <c r="I33" s="8">
        <v>20.95640948</v>
      </c>
      <c r="J33" s="8">
        <v>798.7748754155361</v>
      </c>
      <c r="K33" s="8">
        <v>59.20000076293945</v>
      </c>
      <c r="L33" s="8">
        <v>509.68120661553615</v>
      </c>
      <c r="M33" s="8">
        <v>36.9468072936235</v>
      </c>
      <c r="N33" s="8">
        <v>12611</v>
      </c>
      <c r="O33" s="8">
        <v>220.7170692</v>
      </c>
      <c r="P33" s="8">
        <v>17.50194823</v>
      </c>
      <c r="Q33" s="8">
        <v>592.0204701477858</v>
      </c>
      <c r="R33" s="8">
        <v>46</v>
      </c>
      <c r="S33" s="8">
        <v>371.3034009477858</v>
      </c>
      <c r="T33" s="8">
        <v>29.44281983568201</v>
      </c>
      <c r="U33" s="8">
        <v>10286</v>
      </c>
      <c r="V33" s="8">
        <v>148.4465079</v>
      </c>
      <c r="W33" s="8">
        <v>14.4318985</v>
      </c>
      <c r="X33" s="8">
        <v>373.0384176742053</v>
      </c>
      <c r="Y33" s="8">
        <v>35.599998474121094</v>
      </c>
      <c r="Z33" s="8">
        <v>224.59190977420528</v>
      </c>
      <c r="AA33" s="8">
        <v>21.834718041435472</v>
      </c>
      <c r="AB33" s="9">
        <f t="shared" si="0"/>
        <v>-1.865018055151715</v>
      </c>
      <c r="AC33" s="9">
        <f t="shared" si="1"/>
        <v>-1.9287127184832684</v>
      </c>
      <c r="AD33" s="9">
        <f t="shared" si="2"/>
        <v>-2.5428797989061698</v>
      </c>
      <c r="AE33" s="9">
        <f t="shared" si="3"/>
        <v>-2.562958014928781</v>
      </c>
      <c r="AF33" s="9">
        <f t="shared" si="4"/>
        <v>-2.6298898191363236</v>
      </c>
      <c r="AG33" s="9">
        <f t="shared" si="5"/>
        <v>-2.989487980286943</v>
      </c>
      <c r="AH33" s="10">
        <f t="shared" si="6"/>
        <v>0.17541188498876042</v>
      </c>
      <c r="AI33" s="10">
        <f t="shared" si="7"/>
        <v>0.1843628578225359</v>
      </c>
      <c r="AJ33" s="11">
        <f t="shared" si="8"/>
        <v>-2325</v>
      </c>
      <c r="AK33" s="10">
        <f t="shared" si="9"/>
        <v>0.32743530693819123</v>
      </c>
    </row>
    <row r="34" spans="1:37" ht="12.75">
      <c r="A34" s="6" t="s">
        <v>125</v>
      </c>
      <c r="B34" s="6" t="s">
        <v>50</v>
      </c>
      <c r="C34" s="7" t="s">
        <v>57</v>
      </c>
      <c r="D34" s="6" t="s">
        <v>42</v>
      </c>
      <c r="E34" s="6" t="s">
        <v>126</v>
      </c>
      <c r="F34" s="6" t="s">
        <v>126</v>
      </c>
      <c r="G34" s="8">
        <v>121019</v>
      </c>
      <c r="H34" s="8">
        <v>5251.608861</v>
      </c>
      <c r="I34" s="8">
        <v>43.39491204</v>
      </c>
      <c r="J34" s="8">
        <v>19230.658696829574</v>
      </c>
      <c r="K34" s="8">
        <v>165.1999969482422</v>
      </c>
      <c r="L34" s="8">
        <v>13979.049835829574</v>
      </c>
      <c r="M34" s="8">
        <v>115.51119936398065</v>
      </c>
      <c r="N34" s="8">
        <v>144664</v>
      </c>
      <c r="O34" s="8">
        <v>6491.922762</v>
      </c>
      <c r="P34" s="8">
        <v>44.87586934</v>
      </c>
      <c r="Q34" s="8">
        <v>24783.523809220045</v>
      </c>
      <c r="R34" s="8">
        <v>175.89999389648438</v>
      </c>
      <c r="S34" s="8">
        <v>18291.601047220043</v>
      </c>
      <c r="T34" s="8">
        <v>126.4419693027985</v>
      </c>
      <c r="U34" s="8">
        <v>154244</v>
      </c>
      <c r="V34" s="8">
        <v>6551.469614</v>
      </c>
      <c r="W34" s="8">
        <v>42.47471288</v>
      </c>
      <c r="X34" s="8">
        <v>23440.327397841556</v>
      </c>
      <c r="Y34" s="8">
        <v>158.8000030517578</v>
      </c>
      <c r="Z34" s="8">
        <v>16888.85778384156</v>
      </c>
      <c r="AA34" s="8">
        <v>109.49442301704805</v>
      </c>
      <c r="AB34" s="9">
        <f t="shared" si="0"/>
        <v>-0.10716646169198968</v>
      </c>
      <c r="AC34" s="9">
        <f t="shared" si="1"/>
        <v>-0.5499131130578321</v>
      </c>
      <c r="AD34" s="9">
        <f t="shared" si="2"/>
        <v>-0.19755637291556852</v>
      </c>
      <c r="AE34" s="9">
        <f t="shared" si="3"/>
        <v>-1.02270049014077</v>
      </c>
      <c r="AF34" s="9">
        <f t="shared" si="4"/>
        <v>-0.2674693642154141</v>
      </c>
      <c r="AG34" s="9">
        <f t="shared" si="5"/>
        <v>-1.4390984561618345</v>
      </c>
      <c r="AH34" s="10">
        <f t="shared" si="6"/>
        <v>0.05350662829075798</v>
      </c>
      <c r="AI34" s="10">
        <f t="shared" si="7"/>
        <v>-0.06622241884643035</v>
      </c>
      <c r="AJ34" s="11">
        <f t="shared" si="8"/>
        <v>9580</v>
      </c>
      <c r="AK34" s="10">
        <f t="shared" si="9"/>
        <v>-0.00917245232006651</v>
      </c>
    </row>
    <row r="35" spans="1:37" ht="12.75">
      <c r="A35" s="6" t="s">
        <v>127</v>
      </c>
      <c r="B35" s="6" t="s">
        <v>50</v>
      </c>
      <c r="C35" s="7" t="s">
        <v>57</v>
      </c>
      <c r="D35" s="6" t="s">
        <v>42</v>
      </c>
      <c r="E35" s="6" t="s">
        <v>128</v>
      </c>
      <c r="F35" s="6" t="s">
        <v>128</v>
      </c>
      <c r="G35" s="8">
        <v>285109</v>
      </c>
      <c r="H35" s="8">
        <v>12707.81483</v>
      </c>
      <c r="I35" s="8">
        <v>44.5717772</v>
      </c>
      <c r="J35" s="8">
        <v>54636.45125143972</v>
      </c>
      <c r="K35" s="8">
        <v>207.3000030517578</v>
      </c>
      <c r="L35" s="8">
        <v>41928.63642143972</v>
      </c>
      <c r="M35" s="8">
        <v>147.06177785141725</v>
      </c>
      <c r="N35" s="8">
        <v>395736</v>
      </c>
      <c r="O35" s="8">
        <v>16846.40388</v>
      </c>
      <c r="P35" s="8">
        <v>42.56980381</v>
      </c>
      <c r="Q35" s="8">
        <v>67593.15950824524</v>
      </c>
      <c r="R35" s="8">
        <v>189.5</v>
      </c>
      <c r="S35" s="8">
        <v>50746.75562824524</v>
      </c>
      <c r="T35" s="8">
        <v>128.23386203995906</v>
      </c>
      <c r="U35" s="8">
        <v>503170</v>
      </c>
      <c r="V35" s="8">
        <v>20443.56842</v>
      </c>
      <c r="W35" s="8">
        <v>40.62954552</v>
      </c>
      <c r="X35" s="8">
        <v>80062.64517126314</v>
      </c>
      <c r="Y35" s="8">
        <v>173.39999389648438</v>
      </c>
      <c r="Z35" s="8">
        <v>59619.07675126314</v>
      </c>
      <c r="AA35" s="8">
        <v>118.48694626321749</v>
      </c>
      <c r="AB35" s="9">
        <f t="shared" si="0"/>
        <v>-0.46302668202330194</v>
      </c>
      <c r="AC35" s="9">
        <f t="shared" si="1"/>
        <v>-0.46649647071065525</v>
      </c>
      <c r="AD35" s="9">
        <f t="shared" si="2"/>
        <v>-0.8928300250790043</v>
      </c>
      <c r="AE35" s="9">
        <f t="shared" si="3"/>
        <v>-0.8878799537509219</v>
      </c>
      <c r="AF35" s="9">
        <f t="shared" si="4"/>
        <v>-1.0802497979844872</v>
      </c>
      <c r="AG35" s="9">
        <f t="shared" si="5"/>
        <v>-0.7905284769523301</v>
      </c>
      <c r="AH35" s="10">
        <f t="shared" si="6"/>
        <v>0.04557827653281831</v>
      </c>
      <c r="AI35" s="10">
        <f t="shared" si="7"/>
        <v>-0.27147896577516323</v>
      </c>
      <c r="AJ35" s="11">
        <f t="shared" si="8"/>
        <v>107434</v>
      </c>
      <c r="AK35" s="10">
        <f t="shared" si="9"/>
        <v>-0.21352714594896663</v>
      </c>
    </row>
    <row r="36" spans="1:37" ht="12.75">
      <c r="A36" s="6" t="s">
        <v>129</v>
      </c>
      <c r="B36" s="6" t="s">
        <v>61</v>
      </c>
      <c r="C36" s="7" t="s">
        <v>62</v>
      </c>
      <c r="D36" s="6" t="s">
        <v>47</v>
      </c>
      <c r="E36" s="6" t="s">
        <v>130</v>
      </c>
      <c r="F36" s="6" t="s">
        <v>130</v>
      </c>
      <c r="G36" s="8">
        <v>304572</v>
      </c>
      <c r="H36" s="8">
        <v>2880.596123</v>
      </c>
      <c r="I36" s="8">
        <v>9.45784945</v>
      </c>
      <c r="J36" s="8">
        <v>5598.303069274203</v>
      </c>
      <c r="K36" s="8">
        <v>18.700000762939453</v>
      </c>
      <c r="L36" s="8">
        <v>2717.7069462742033</v>
      </c>
      <c r="M36" s="8">
        <v>8.923036084322273</v>
      </c>
      <c r="N36" s="8">
        <v>257051</v>
      </c>
      <c r="O36" s="8">
        <v>1474.359298</v>
      </c>
      <c r="P36" s="8">
        <v>5.7356684</v>
      </c>
      <c r="Q36" s="8">
        <v>2687.1152646801675</v>
      </c>
      <c r="R36" s="8">
        <v>10.800000190734863</v>
      </c>
      <c r="S36" s="8">
        <v>1212.7559666801674</v>
      </c>
      <c r="T36" s="8">
        <v>4.717958563398576</v>
      </c>
      <c r="U36" s="8">
        <v>245497</v>
      </c>
      <c r="V36" s="8">
        <v>1154.845593</v>
      </c>
      <c r="W36" s="8">
        <v>4.704112853</v>
      </c>
      <c r="X36" s="8">
        <v>2179.336668325859</v>
      </c>
      <c r="Y36" s="8">
        <v>8.800000190734863</v>
      </c>
      <c r="Z36" s="8">
        <v>1024.4910753258591</v>
      </c>
      <c r="AA36" s="8">
        <v>4.173130732049105</v>
      </c>
      <c r="AB36" s="9">
        <f t="shared" si="0"/>
        <v>-3.492039125930039</v>
      </c>
      <c r="AC36" s="9">
        <f t="shared" si="1"/>
        <v>-1.9826709013806398</v>
      </c>
      <c r="AD36" s="9">
        <f t="shared" si="2"/>
        <v>-3.7688591075043227</v>
      </c>
      <c r="AE36" s="9">
        <f t="shared" si="3"/>
        <v>-2.0479440863223255</v>
      </c>
      <c r="AF36" s="9">
        <f t="shared" si="4"/>
        <v>-3.7998486384277608</v>
      </c>
      <c r="AG36" s="9">
        <f t="shared" si="5"/>
        <v>-1.227096690926529</v>
      </c>
      <c r="AH36" s="10">
        <f t="shared" si="6"/>
        <v>0.17984923030069172</v>
      </c>
      <c r="AI36" s="10">
        <f t="shared" si="7"/>
        <v>0.04494827874624102</v>
      </c>
      <c r="AJ36" s="11">
        <f t="shared" si="8"/>
        <v>-11554</v>
      </c>
      <c r="AK36" s="10">
        <f t="shared" si="9"/>
        <v>0.2167135958198434</v>
      </c>
    </row>
    <row r="37" spans="1:37" ht="12.75">
      <c r="A37" s="6" t="s">
        <v>131</v>
      </c>
      <c r="B37" s="6" t="s">
        <v>71</v>
      </c>
      <c r="C37" s="7" t="s">
        <v>132</v>
      </c>
      <c r="D37" s="6" t="s">
        <v>47</v>
      </c>
      <c r="E37" s="6" t="s">
        <v>133</v>
      </c>
      <c r="F37" s="6" t="s">
        <v>133</v>
      </c>
      <c r="G37" s="8">
        <v>24350465</v>
      </c>
      <c r="H37" s="8">
        <v>575642.8168</v>
      </c>
      <c r="I37" s="8">
        <v>23.63991065</v>
      </c>
      <c r="J37" s="8">
        <v>1279461.5422553655</v>
      </c>
      <c r="K37" s="8">
        <v>48.29999923706055</v>
      </c>
      <c r="L37" s="8">
        <v>703818.7254553655</v>
      </c>
      <c r="M37" s="8">
        <v>28.903707812370957</v>
      </c>
      <c r="N37" s="8">
        <v>18507297</v>
      </c>
      <c r="O37" s="8">
        <v>328213.046</v>
      </c>
      <c r="P37" s="8">
        <v>17.73425077</v>
      </c>
      <c r="Q37" s="8">
        <v>673793.8533602977</v>
      </c>
      <c r="R37" s="8">
        <v>33</v>
      </c>
      <c r="S37" s="8">
        <v>345580.80736029777</v>
      </c>
      <c r="T37" s="8">
        <v>18.672678531084134</v>
      </c>
      <c r="U37" s="8">
        <v>16551542</v>
      </c>
      <c r="V37" s="8">
        <v>180998.0772</v>
      </c>
      <c r="W37" s="8">
        <v>10.93542083</v>
      </c>
      <c r="X37" s="8">
        <v>314581.10476683255</v>
      </c>
      <c r="Y37" s="8">
        <v>18.399999618530273</v>
      </c>
      <c r="Z37" s="8">
        <v>133583.02756683255</v>
      </c>
      <c r="AA37" s="8">
        <v>8.070730060488174</v>
      </c>
      <c r="AB37" s="9">
        <f t="shared" si="0"/>
        <v>-3.854646374247489</v>
      </c>
      <c r="AC37" s="9">
        <f t="shared" si="1"/>
        <v>-4.834907034212202</v>
      </c>
      <c r="AD37" s="9">
        <f t="shared" si="2"/>
        <v>-4.825404504898948</v>
      </c>
      <c r="AE37" s="9">
        <f t="shared" si="3"/>
        <v>-5.841569175835909</v>
      </c>
      <c r="AF37" s="9">
        <f t="shared" si="4"/>
        <v>-6.3786297036054735</v>
      </c>
      <c r="AG37" s="9">
        <f t="shared" si="5"/>
        <v>-8.388174702070087</v>
      </c>
      <c r="AH37" s="10">
        <f t="shared" si="6"/>
        <v>0.3833728319383633</v>
      </c>
      <c r="AI37" s="10">
        <f t="shared" si="7"/>
        <v>0.1056748049161366</v>
      </c>
      <c r="AJ37" s="11">
        <f t="shared" si="8"/>
        <v>-1955755</v>
      </c>
      <c r="AK37" s="10">
        <f t="shared" si="9"/>
        <v>0.44853478737100533</v>
      </c>
    </row>
    <row r="38" spans="1:37" ht="12.75">
      <c r="A38" s="6" t="s">
        <v>134</v>
      </c>
      <c r="B38" s="6" t="s">
        <v>61</v>
      </c>
      <c r="C38" s="7" t="s">
        <v>62</v>
      </c>
      <c r="D38" s="6" t="s">
        <v>47</v>
      </c>
      <c r="E38" s="6" t="s">
        <v>135</v>
      </c>
      <c r="F38" s="6" t="s">
        <v>135</v>
      </c>
      <c r="G38" s="8">
        <v>904850</v>
      </c>
      <c r="H38" s="8">
        <v>18500.03204</v>
      </c>
      <c r="I38" s="8">
        <v>20.4454131</v>
      </c>
      <c r="J38" s="8">
        <v>32659.422646856805</v>
      </c>
      <c r="K38" s="8">
        <v>36.599998474121094</v>
      </c>
      <c r="L38" s="8">
        <v>14159.390606856807</v>
      </c>
      <c r="M38" s="8">
        <v>15.64832912290082</v>
      </c>
      <c r="N38" s="8">
        <v>910332</v>
      </c>
      <c r="O38" s="8">
        <v>14544.18173</v>
      </c>
      <c r="P38" s="8">
        <v>15.97678839</v>
      </c>
      <c r="Q38" s="8">
        <v>24052.97855591256</v>
      </c>
      <c r="R38" s="8">
        <v>26.799999237060547</v>
      </c>
      <c r="S38" s="8">
        <v>9508.79682591256</v>
      </c>
      <c r="T38" s="8">
        <v>10.44541642599904</v>
      </c>
      <c r="U38" s="8">
        <v>913891</v>
      </c>
      <c r="V38" s="8">
        <v>10983.21732</v>
      </c>
      <c r="W38" s="8">
        <v>12.01808238</v>
      </c>
      <c r="X38" s="8">
        <v>17640.463431929078</v>
      </c>
      <c r="Y38" s="8">
        <v>19.100000381469727</v>
      </c>
      <c r="Z38" s="8">
        <v>6657.246111929078</v>
      </c>
      <c r="AA38" s="8">
        <v>7.2845077935214135</v>
      </c>
      <c r="AB38" s="9">
        <f t="shared" si="0"/>
        <v>-2.6567308921775656</v>
      </c>
      <c r="AC38" s="9">
        <f t="shared" si="1"/>
        <v>-2.8472456268735256</v>
      </c>
      <c r="AD38" s="9">
        <f t="shared" si="2"/>
        <v>-3.2517992184590914</v>
      </c>
      <c r="AE38" s="9">
        <f t="shared" si="3"/>
        <v>-3.3871350402409948</v>
      </c>
      <c r="AF38" s="9">
        <f t="shared" si="4"/>
        <v>-3.8230713649390875</v>
      </c>
      <c r="AG38" s="9">
        <f t="shared" si="5"/>
        <v>-3.6041338967884564</v>
      </c>
      <c r="AH38" s="10">
        <f t="shared" si="6"/>
        <v>0.24777858436666697</v>
      </c>
      <c r="AI38" s="10">
        <f t="shared" si="7"/>
        <v>-0.003909562665049674</v>
      </c>
      <c r="AJ38" s="11">
        <f t="shared" si="8"/>
        <v>3559</v>
      </c>
      <c r="AK38" s="10">
        <f t="shared" si="9"/>
        <v>0.2448377279730264</v>
      </c>
    </row>
    <row r="39" spans="1:37" ht="12.75">
      <c r="A39" s="6" t="s">
        <v>136</v>
      </c>
      <c r="B39" s="6" t="s">
        <v>50</v>
      </c>
      <c r="C39" s="7" t="s">
        <v>57</v>
      </c>
      <c r="D39" s="6" t="s">
        <v>42</v>
      </c>
      <c r="E39" s="6" t="s">
        <v>137</v>
      </c>
      <c r="F39" s="6" t="s">
        <v>137</v>
      </c>
      <c r="G39" s="8">
        <v>16346</v>
      </c>
      <c r="H39" s="8">
        <v>656.828768</v>
      </c>
      <c r="I39" s="8">
        <v>40.182844</v>
      </c>
      <c r="J39" s="8">
        <v>1847.3764120647106</v>
      </c>
      <c r="K39" s="8">
        <v>125.20000457763672</v>
      </c>
      <c r="L39" s="8">
        <v>1190.5476440647108</v>
      </c>
      <c r="M39" s="8">
        <v>72.83418842926163</v>
      </c>
      <c r="N39" s="8">
        <v>22342</v>
      </c>
      <c r="O39" s="8">
        <v>805.2746253</v>
      </c>
      <c r="P39" s="8">
        <v>36.04308591</v>
      </c>
      <c r="Q39" s="8">
        <v>2205.516954227548</v>
      </c>
      <c r="R39" s="8">
        <v>104.30000305175781</v>
      </c>
      <c r="S39" s="8">
        <v>1400.242328927548</v>
      </c>
      <c r="T39" s="8">
        <v>62.673096809934115</v>
      </c>
      <c r="U39" s="8">
        <v>27566</v>
      </c>
      <c r="V39" s="8">
        <v>878.2986391</v>
      </c>
      <c r="W39" s="8">
        <v>31.86166434</v>
      </c>
      <c r="X39" s="8">
        <v>2274.248412318597</v>
      </c>
      <c r="Y39" s="8">
        <v>85.5999984741211</v>
      </c>
      <c r="Z39" s="8">
        <v>1395.9497732185969</v>
      </c>
      <c r="AA39" s="8">
        <v>50.64027327935126</v>
      </c>
      <c r="AB39" s="9">
        <f t="shared" si="0"/>
        <v>-1.1601829803818158</v>
      </c>
      <c r="AC39" s="9">
        <f t="shared" si="1"/>
        <v>-1.233115113694983</v>
      </c>
      <c r="AD39" s="9">
        <f t="shared" si="2"/>
        <v>-1.901136149532915</v>
      </c>
      <c r="AE39" s="9">
        <f t="shared" si="3"/>
        <v>-1.9758612594414118</v>
      </c>
      <c r="AF39" s="9">
        <f t="shared" si="4"/>
        <v>-1.8171914595655463</v>
      </c>
      <c r="AG39" s="9">
        <f t="shared" si="5"/>
        <v>-2.13185103234056</v>
      </c>
      <c r="AH39" s="10">
        <f t="shared" si="6"/>
        <v>0.1160117527239776</v>
      </c>
      <c r="AI39" s="10">
        <f t="shared" si="7"/>
        <v>-0.23381971175364785</v>
      </c>
      <c r="AJ39" s="11">
        <f t="shared" si="8"/>
        <v>5224</v>
      </c>
      <c r="AK39" s="10">
        <f t="shared" si="9"/>
        <v>-0.09068212446504853</v>
      </c>
    </row>
    <row r="40" spans="1:37" ht="12.75">
      <c r="A40" s="6" t="s">
        <v>138</v>
      </c>
      <c r="B40" s="6" t="s">
        <v>50</v>
      </c>
      <c r="C40" s="7" t="s">
        <v>57</v>
      </c>
      <c r="D40" s="6" t="s">
        <v>58</v>
      </c>
      <c r="E40" s="6" t="s">
        <v>139</v>
      </c>
      <c r="F40" s="6" t="s">
        <v>139</v>
      </c>
      <c r="G40" s="8">
        <v>91304</v>
      </c>
      <c r="H40" s="8">
        <v>2988.991823</v>
      </c>
      <c r="I40" s="8">
        <v>32.73670182</v>
      </c>
      <c r="J40" s="8">
        <v>10199.556138788106</v>
      </c>
      <c r="K40" s="8">
        <v>116.30000305175781</v>
      </c>
      <c r="L40" s="8">
        <v>7210.564315788106</v>
      </c>
      <c r="M40" s="8">
        <v>78.97314811824351</v>
      </c>
      <c r="N40" s="8">
        <v>117336</v>
      </c>
      <c r="O40" s="8">
        <v>3595.784311</v>
      </c>
      <c r="P40" s="8">
        <v>30.64519253</v>
      </c>
      <c r="Q40" s="8">
        <v>11678.392572866345</v>
      </c>
      <c r="R40" s="8">
        <v>104.19999694824219</v>
      </c>
      <c r="S40" s="8">
        <v>8082.608261866346</v>
      </c>
      <c r="T40" s="8">
        <v>68.88430031589918</v>
      </c>
      <c r="U40" s="8">
        <v>142457</v>
      </c>
      <c r="V40" s="8">
        <v>4080.367341</v>
      </c>
      <c r="W40" s="8">
        <v>28.64279987</v>
      </c>
      <c r="X40" s="8">
        <v>12726.166202415192</v>
      </c>
      <c r="Y40" s="8">
        <v>93.4000015258789</v>
      </c>
      <c r="Z40" s="8">
        <v>8645.798861415191</v>
      </c>
      <c r="AA40" s="8">
        <v>60.69058636230716</v>
      </c>
      <c r="AB40" s="9">
        <f t="shared" si="0"/>
        <v>-0.6679736509210524</v>
      </c>
      <c r="AC40" s="9">
        <f t="shared" si="1"/>
        <v>-0.6757370137073139</v>
      </c>
      <c r="AD40" s="9">
        <f t="shared" si="2"/>
        <v>-1.0964086209659112</v>
      </c>
      <c r="AE40" s="9">
        <f t="shared" si="3"/>
        <v>-1.094207384599331</v>
      </c>
      <c r="AF40" s="9">
        <f t="shared" si="4"/>
        <v>-1.3165964802679568</v>
      </c>
      <c r="AG40" s="9">
        <f t="shared" si="5"/>
        <v>-1.266396887690454</v>
      </c>
      <c r="AH40" s="10">
        <f t="shared" si="6"/>
        <v>0.06534116755963479</v>
      </c>
      <c r="AI40" s="10">
        <f t="shared" si="7"/>
        <v>-0.21409456603259017</v>
      </c>
      <c r="AJ40" s="11">
        <f t="shared" si="8"/>
        <v>25121</v>
      </c>
      <c r="AK40" s="10">
        <f t="shared" si="9"/>
        <v>-0.13476420944315096</v>
      </c>
    </row>
    <row r="41" spans="1:37" ht="12.75">
      <c r="A41" s="6" t="s">
        <v>140</v>
      </c>
      <c r="B41" s="6" t="s">
        <v>71</v>
      </c>
      <c r="C41" s="7" t="s">
        <v>141</v>
      </c>
      <c r="D41" s="6">
        <v>0</v>
      </c>
      <c r="E41" s="6" t="s">
        <v>142</v>
      </c>
      <c r="F41" s="6" t="s">
        <v>142</v>
      </c>
      <c r="G41" s="8">
        <v>538.125314</v>
      </c>
      <c r="H41" s="8">
        <v>5.102260349</v>
      </c>
      <c r="I41" s="8">
        <v>9.4815468</v>
      </c>
      <c r="J41" s="8">
        <v>11.48495273809043</v>
      </c>
      <c r="K41" s="8">
        <v>19.600000381469727</v>
      </c>
      <c r="L41" s="8">
        <v>6.38269238909043</v>
      </c>
      <c r="M41" s="8">
        <v>11.860977774203779</v>
      </c>
      <c r="N41" s="8">
        <v>461.27993</v>
      </c>
      <c r="O41" s="8">
        <v>3.095106596</v>
      </c>
      <c r="P41" s="8">
        <v>6.70982281</v>
      </c>
      <c r="Q41" s="8">
        <v>6.165124375624289</v>
      </c>
      <c r="R41" s="8">
        <v>13.300000190734863</v>
      </c>
      <c r="S41" s="8">
        <v>3.0700177796242887</v>
      </c>
      <c r="T41" s="8">
        <v>6.655433241208411</v>
      </c>
      <c r="U41" s="8">
        <v>433.311104</v>
      </c>
      <c r="V41" s="8">
        <v>2.092766445</v>
      </c>
      <c r="W41" s="8">
        <v>4.829708783</v>
      </c>
      <c r="X41" s="8">
        <v>3.948046041349135</v>
      </c>
      <c r="Y41" s="8">
        <v>9.399999618530273</v>
      </c>
      <c r="Z41" s="8">
        <v>1.8552795963491349</v>
      </c>
      <c r="AA41" s="8">
        <v>4.281634094355299</v>
      </c>
      <c r="AB41" s="9">
        <f t="shared" si="0"/>
        <v>-3.372806475209912</v>
      </c>
      <c r="AC41" s="9">
        <f t="shared" si="1"/>
        <v>-3.287863713074622</v>
      </c>
      <c r="AD41" s="9">
        <f t="shared" si="2"/>
        <v>-3.674099685025704</v>
      </c>
      <c r="AE41" s="9">
        <f t="shared" si="3"/>
        <v>-3.4705440087460357</v>
      </c>
      <c r="AF41" s="9">
        <f t="shared" si="4"/>
        <v>-5.094595493580758</v>
      </c>
      <c r="AG41" s="9">
        <f t="shared" si="5"/>
        <v>-4.410988153605457</v>
      </c>
      <c r="AH41" s="10">
        <f t="shared" si="6"/>
        <v>0.2802032304337408</v>
      </c>
      <c r="AI41" s="10">
        <f t="shared" si="7"/>
        <v>0.060633086724583875</v>
      </c>
      <c r="AJ41" s="11">
        <f t="shared" si="8"/>
        <v>-27.96882599999998</v>
      </c>
      <c r="AK41" s="10">
        <f t="shared" si="9"/>
        <v>0.32384673028560207</v>
      </c>
    </row>
    <row r="42" spans="1:37" ht="12.75">
      <c r="A42" s="6" t="s">
        <v>143</v>
      </c>
      <c r="B42" s="6" t="s">
        <v>61</v>
      </c>
      <c r="C42" s="7" t="s">
        <v>62</v>
      </c>
      <c r="D42" s="6" t="s">
        <v>47</v>
      </c>
      <c r="E42" s="6" t="s">
        <v>144</v>
      </c>
      <c r="F42" s="6" t="s">
        <v>144</v>
      </c>
      <c r="G42" s="8">
        <v>82690</v>
      </c>
      <c r="H42" s="8">
        <v>819.1715001</v>
      </c>
      <c r="I42" s="8">
        <v>9.906536463</v>
      </c>
      <c r="J42" s="8">
        <v>1456.7409233392045</v>
      </c>
      <c r="K42" s="8">
        <v>17.200000762939453</v>
      </c>
      <c r="L42" s="8">
        <v>637.5694232392045</v>
      </c>
      <c r="M42" s="8">
        <v>7.71035703518206</v>
      </c>
      <c r="N42" s="8">
        <v>78511</v>
      </c>
      <c r="O42" s="8">
        <v>599.6780626</v>
      </c>
      <c r="P42" s="8">
        <v>7.638140676</v>
      </c>
      <c r="Q42" s="8">
        <v>1033.7109174159352</v>
      </c>
      <c r="R42" s="8">
        <v>12.899999618530273</v>
      </c>
      <c r="S42" s="8">
        <v>434.03285481593525</v>
      </c>
      <c r="T42" s="8">
        <v>5.528306285946368</v>
      </c>
      <c r="U42" s="8">
        <v>73282</v>
      </c>
      <c r="V42" s="8">
        <v>444.2655133</v>
      </c>
      <c r="W42" s="8">
        <v>6.062409777</v>
      </c>
      <c r="X42" s="8">
        <v>713.7094816976271</v>
      </c>
      <c r="Y42" s="8">
        <v>10.100000381469727</v>
      </c>
      <c r="Z42" s="8">
        <v>269.4439683976271</v>
      </c>
      <c r="AA42" s="8">
        <v>3.6768096994845543</v>
      </c>
      <c r="AB42" s="9">
        <f t="shared" si="0"/>
        <v>-2.455437070257768</v>
      </c>
      <c r="AC42" s="9">
        <f t="shared" si="1"/>
        <v>-2.310468325356332</v>
      </c>
      <c r="AD42" s="9">
        <f t="shared" si="2"/>
        <v>-2.6618698327992916</v>
      </c>
      <c r="AE42" s="9">
        <f t="shared" si="3"/>
        <v>-2.4469182017983653</v>
      </c>
      <c r="AF42" s="9">
        <f t="shared" si="4"/>
        <v>-3.7025952393795953</v>
      </c>
      <c r="AG42" s="9">
        <f t="shared" si="5"/>
        <v>-4.078360445237679</v>
      </c>
      <c r="AH42" s="10">
        <f t="shared" si="6"/>
        <v>0.20629770592614835</v>
      </c>
      <c r="AI42" s="10">
        <f t="shared" si="7"/>
        <v>0.06660213218529888</v>
      </c>
      <c r="AJ42" s="11">
        <f t="shared" si="8"/>
        <v>-5229</v>
      </c>
      <c r="AK42" s="10">
        <f t="shared" si="9"/>
        <v>0.2591599709787349</v>
      </c>
    </row>
    <row r="43" spans="1:37" ht="12.75">
      <c r="A43" s="6" t="s">
        <v>145</v>
      </c>
      <c r="B43" s="6" t="s">
        <v>50</v>
      </c>
      <c r="C43" s="7" t="s">
        <v>57</v>
      </c>
      <c r="D43" s="6" t="s">
        <v>58</v>
      </c>
      <c r="E43" s="6" t="s">
        <v>146</v>
      </c>
      <c r="F43" s="6" t="s">
        <v>147</v>
      </c>
      <c r="G43" s="8">
        <v>518271</v>
      </c>
      <c r="H43" s="8">
        <v>23636.95283</v>
      </c>
      <c r="I43" s="8">
        <v>45.60732287</v>
      </c>
      <c r="J43" s="8">
        <v>75920.98081782783</v>
      </c>
      <c r="K43" s="8">
        <v>151.39999389648438</v>
      </c>
      <c r="L43" s="8">
        <v>52284.02798782784</v>
      </c>
      <c r="M43" s="8">
        <v>100.88163911897026</v>
      </c>
      <c r="N43" s="8">
        <v>614853</v>
      </c>
      <c r="O43" s="8">
        <v>27659.66926</v>
      </c>
      <c r="P43" s="8">
        <v>44.98582468</v>
      </c>
      <c r="Q43" s="8">
        <v>87516.31991310285</v>
      </c>
      <c r="R43" s="8">
        <v>147.6999969482422</v>
      </c>
      <c r="S43" s="8">
        <v>59856.65065310286</v>
      </c>
      <c r="T43" s="8">
        <v>97.35115654164957</v>
      </c>
      <c r="U43" s="8">
        <v>673051</v>
      </c>
      <c r="V43" s="8">
        <v>27277.20466</v>
      </c>
      <c r="W43" s="8">
        <v>40.52769353</v>
      </c>
      <c r="X43" s="8">
        <v>80457.94704613439</v>
      </c>
      <c r="Y43" s="8">
        <v>123</v>
      </c>
      <c r="Z43" s="8">
        <v>53180.742386134385</v>
      </c>
      <c r="AA43" s="8">
        <v>79.01443187237577</v>
      </c>
      <c r="AB43" s="9">
        <f t="shared" si="0"/>
        <v>-0.5904138079170778</v>
      </c>
      <c r="AC43" s="9">
        <f t="shared" si="1"/>
        <v>-1.043619017358101</v>
      </c>
      <c r="AD43" s="9">
        <f t="shared" si="2"/>
        <v>-1.038704726585442</v>
      </c>
      <c r="AE43" s="9">
        <f t="shared" si="3"/>
        <v>-1.82998813503049</v>
      </c>
      <c r="AF43" s="9">
        <f t="shared" si="4"/>
        <v>-1.2215871100932034</v>
      </c>
      <c r="AG43" s="9">
        <f t="shared" si="5"/>
        <v>-2.0869409427905565</v>
      </c>
      <c r="AH43" s="10">
        <f t="shared" si="6"/>
        <v>0.09910079856737662</v>
      </c>
      <c r="AI43" s="10">
        <f t="shared" si="7"/>
        <v>-0.09465351880856075</v>
      </c>
      <c r="AJ43" s="11">
        <f t="shared" si="8"/>
        <v>58198</v>
      </c>
      <c r="AK43" s="10">
        <f t="shared" si="9"/>
        <v>0.01382751891950856</v>
      </c>
    </row>
    <row r="44" spans="1:37" ht="12.75">
      <c r="A44" s="6" t="s">
        <v>148</v>
      </c>
      <c r="B44" s="6" t="s">
        <v>45</v>
      </c>
      <c r="C44" s="7" t="s">
        <v>46</v>
      </c>
      <c r="D44" s="6" t="s">
        <v>54</v>
      </c>
      <c r="E44" s="6" t="s">
        <v>149</v>
      </c>
      <c r="F44" s="6" t="s">
        <v>149</v>
      </c>
      <c r="G44" s="8">
        <v>53652</v>
      </c>
      <c r="H44" s="8">
        <v>455.5759283</v>
      </c>
      <c r="I44" s="8">
        <v>8.49131306</v>
      </c>
      <c r="J44" s="8">
        <v>707.3075511795793</v>
      </c>
      <c r="K44" s="8">
        <v>12.899999618530273</v>
      </c>
      <c r="L44" s="8">
        <v>251.73162287957928</v>
      </c>
      <c r="M44" s="8">
        <v>4.691933625579275</v>
      </c>
      <c r="N44" s="8">
        <v>44414</v>
      </c>
      <c r="O44" s="8">
        <v>240.9541721</v>
      </c>
      <c r="P44" s="8">
        <v>5.425185125</v>
      </c>
      <c r="Q44" s="8">
        <v>382.4680703393324</v>
      </c>
      <c r="R44" s="8">
        <v>8.399999618530273</v>
      </c>
      <c r="S44" s="8">
        <v>141.51389823933243</v>
      </c>
      <c r="T44" s="8">
        <v>3.186245288407539</v>
      </c>
      <c r="U44" s="8">
        <v>42775</v>
      </c>
      <c r="V44" s="8">
        <v>149.697551</v>
      </c>
      <c r="W44" s="8">
        <v>3.49965052</v>
      </c>
      <c r="X44" s="8">
        <v>247.4949155039384</v>
      </c>
      <c r="Y44" s="8">
        <v>5.5</v>
      </c>
      <c r="Z44" s="8">
        <v>97.79736450393838</v>
      </c>
      <c r="AA44" s="8">
        <v>2.2863206196128205</v>
      </c>
      <c r="AB44" s="9">
        <f t="shared" si="0"/>
        <v>-4.431902679414555</v>
      </c>
      <c r="AC44" s="9">
        <f t="shared" si="1"/>
        <v>-4.3838891118695065</v>
      </c>
      <c r="AD44" s="9">
        <f t="shared" si="2"/>
        <v>-4.26239594778952</v>
      </c>
      <c r="AE44" s="9">
        <f t="shared" si="3"/>
        <v>-4.23483568197779</v>
      </c>
      <c r="AF44" s="9">
        <f t="shared" si="4"/>
        <v>-3.5945048765413365</v>
      </c>
      <c r="AG44" s="9">
        <f t="shared" si="5"/>
        <v>-3.318993888936228</v>
      </c>
      <c r="AH44" s="10">
        <f t="shared" si="6"/>
        <v>0.3549251427618334</v>
      </c>
      <c r="AI44" s="10">
        <f t="shared" si="7"/>
        <v>0.036902778403206195</v>
      </c>
      <c r="AJ44" s="11">
        <f t="shared" si="8"/>
        <v>-1639</v>
      </c>
      <c r="AK44" s="10">
        <f t="shared" si="9"/>
        <v>0.37873019713527506</v>
      </c>
    </row>
    <row r="45" spans="1:37" ht="12.75">
      <c r="A45" s="6" t="s">
        <v>150</v>
      </c>
      <c r="B45" s="6" t="s">
        <v>61</v>
      </c>
      <c r="C45" s="7" t="s">
        <v>62</v>
      </c>
      <c r="D45" s="6" t="s">
        <v>47</v>
      </c>
      <c r="E45" s="6" t="s">
        <v>151</v>
      </c>
      <c r="F45" s="6" t="s">
        <v>151</v>
      </c>
      <c r="G45" s="8">
        <v>177098</v>
      </c>
      <c r="H45" s="8">
        <v>1233.315656</v>
      </c>
      <c r="I45" s="8">
        <v>6.964029269</v>
      </c>
      <c r="J45" s="8">
        <v>2512.2630694819536</v>
      </c>
      <c r="K45" s="8">
        <v>13.399999618530273</v>
      </c>
      <c r="L45" s="8">
        <v>1278.9474134819536</v>
      </c>
      <c r="M45" s="8">
        <v>7.221693150018372</v>
      </c>
      <c r="N45" s="8">
        <v>145108</v>
      </c>
      <c r="O45" s="8">
        <v>611.4250849</v>
      </c>
      <c r="P45" s="8">
        <v>4.213586328</v>
      </c>
      <c r="Q45" s="8">
        <v>1258.9235579635015</v>
      </c>
      <c r="R45" s="8">
        <v>8.5</v>
      </c>
      <c r="S45" s="8">
        <v>647.4984730635015</v>
      </c>
      <c r="T45" s="8">
        <v>4.462183153675204</v>
      </c>
      <c r="U45" s="8">
        <v>111617</v>
      </c>
      <c r="V45" s="8">
        <v>314.2687954</v>
      </c>
      <c r="W45" s="8">
        <v>2.815599733</v>
      </c>
      <c r="X45" s="8">
        <v>617.0988093961882</v>
      </c>
      <c r="Y45" s="8">
        <v>5.900000095367432</v>
      </c>
      <c r="Z45" s="8">
        <v>302.83001399618826</v>
      </c>
      <c r="AA45" s="8">
        <v>2.713117302885656</v>
      </c>
      <c r="AB45" s="9">
        <f t="shared" si="0"/>
        <v>-4.527914684373591</v>
      </c>
      <c r="AC45" s="9">
        <f t="shared" si="1"/>
        <v>-4.0313885652740815</v>
      </c>
      <c r="AD45" s="9">
        <f t="shared" si="2"/>
        <v>-4.101511557066651</v>
      </c>
      <c r="AE45" s="9">
        <f t="shared" si="3"/>
        <v>-3.6511379642062565</v>
      </c>
      <c r="AF45" s="9">
        <f t="shared" si="4"/>
        <v>-4.89495581824606</v>
      </c>
      <c r="AG45" s="9">
        <f t="shared" si="5"/>
        <v>-4.975398725319119</v>
      </c>
      <c r="AH45" s="10">
        <f t="shared" si="6"/>
        <v>0.33178069373116686</v>
      </c>
      <c r="AI45" s="10">
        <f t="shared" si="7"/>
        <v>0.23080050720842407</v>
      </c>
      <c r="AJ45" s="11">
        <f t="shared" si="8"/>
        <v>-33491</v>
      </c>
      <c r="AK45" s="10">
        <f t="shared" si="9"/>
        <v>0.4860060485555653</v>
      </c>
    </row>
    <row r="46" spans="1:37" ht="12.75">
      <c r="A46" s="6" t="s">
        <v>152</v>
      </c>
      <c r="B46" s="6" t="s">
        <v>45</v>
      </c>
      <c r="C46" s="7" t="s">
        <v>46</v>
      </c>
      <c r="D46" s="6" t="s">
        <v>54</v>
      </c>
      <c r="E46" s="6" t="s">
        <v>153</v>
      </c>
      <c r="F46" s="6" t="s">
        <v>153</v>
      </c>
      <c r="G46" s="8">
        <v>14677</v>
      </c>
      <c r="H46" s="8">
        <v>76.63910502</v>
      </c>
      <c r="I46" s="8">
        <v>5.221714589</v>
      </c>
      <c r="J46" s="8">
        <v>154.11956295229797</v>
      </c>
      <c r="K46" s="8">
        <v>11</v>
      </c>
      <c r="L46" s="8">
        <v>77.48045793229797</v>
      </c>
      <c r="M46" s="8">
        <v>5.2790391723307195</v>
      </c>
      <c r="N46" s="8">
        <v>12512</v>
      </c>
      <c r="O46" s="8">
        <v>38.81665252</v>
      </c>
      <c r="P46" s="8">
        <v>3.102353942</v>
      </c>
      <c r="Q46" s="8">
        <v>82.5046634074676</v>
      </c>
      <c r="R46" s="8">
        <v>6.5</v>
      </c>
      <c r="S46" s="8">
        <v>43.688010887467605</v>
      </c>
      <c r="T46" s="8">
        <v>3.4916888497016947</v>
      </c>
      <c r="U46" s="8">
        <v>12858</v>
      </c>
      <c r="V46" s="8">
        <v>22.45815292</v>
      </c>
      <c r="W46" s="8">
        <v>1.746628785</v>
      </c>
      <c r="X46" s="8">
        <v>50.16216493821249</v>
      </c>
      <c r="Y46" s="8">
        <v>3.799999952316284</v>
      </c>
      <c r="Z46" s="8">
        <v>27.70401201821249</v>
      </c>
      <c r="AA46" s="8">
        <v>2.154612849448786</v>
      </c>
      <c r="AB46" s="9">
        <f t="shared" si="0"/>
        <v>-5.475691459173691</v>
      </c>
      <c r="AC46" s="9">
        <f t="shared" si="1"/>
        <v>-5.744736380177594</v>
      </c>
      <c r="AD46" s="9">
        <f t="shared" si="2"/>
        <v>-5.314471093071884</v>
      </c>
      <c r="AE46" s="9">
        <f t="shared" si="3"/>
        <v>-5.368011227175976</v>
      </c>
      <c r="AF46" s="9">
        <f t="shared" si="4"/>
        <v>-4.480665255164917</v>
      </c>
      <c r="AG46" s="9">
        <f t="shared" si="5"/>
        <v>-4.8277447506805915</v>
      </c>
      <c r="AH46" s="10">
        <f t="shared" si="6"/>
        <v>0.43699886677856054</v>
      </c>
      <c r="AI46" s="10">
        <f t="shared" si="7"/>
        <v>-0.027653452685421995</v>
      </c>
      <c r="AJ46" s="11">
        <f t="shared" si="8"/>
        <v>346</v>
      </c>
      <c r="AK46" s="10">
        <f t="shared" si="9"/>
        <v>0.4214299414812084</v>
      </c>
    </row>
    <row r="47" spans="1:37" ht="12.75">
      <c r="A47" s="6" t="s">
        <v>154</v>
      </c>
      <c r="B47" s="6" t="s">
        <v>45</v>
      </c>
      <c r="C47" s="7" t="s">
        <v>46</v>
      </c>
      <c r="D47" s="6" t="s">
        <v>54</v>
      </c>
      <c r="E47" s="6" t="s">
        <v>155</v>
      </c>
      <c r="F47" s="6" t="s">
        <v>155</v>
      </c>
      <c r="G47" s="8">
        <v>127818</v>
      </c>
      <c r="H47" s="8">
        <v>1167.47917</v>
      </c>
      <c r="I47" s="8">
        <v>9.133918302</v>
      </c>
      <c r="J47" s="8">
        <v>2066.927516599181</v>
      </c>
      <c r="K47" s="8">
        <v>14.300000190734863</v>
      </c>
      <c r="L47" s="8">
        <v>899.4483465991811</v>
      </c>
      <c r="M47" s="8">
        <v>7.036945865208196</v>
      </c>
      <c r="N47" s="8">
        <v>87040</v>
      </c>
      <c r="O47" s="8">
        <v>316.8937165</v>
      </c>
      <c r="P47" s="8">
        <v>3.640782588</v>
      </c>
      <c r="Q47" s="8">
        <v>508.43836684328346</v>
      </c>
      <c r="R47" s="8">
        <v>6.699999809265137</v>
      </c>
      <c r="S47" s="8">
        <v>191.54465034328348</v>
      </c>
      <c r="T47" s="8">
        <v>2.2006508541277974</v>
      </c>
      <c r="U47" s="8">
        <v>114992</v>
      </c>
      <c r="V47" s="8">
        <v>245.1901147</v>
      </c>
      <c r="W47" s="8">
        <v>2.132236284</v>
      </c>
      <c r="X47" s="8">
        <v>470.17591548552434</v>
      </c>
      <c r="Y47" s="8">
        <v>4</v>
      </c>
      <c r="Z47" s="8">
        <v>224.98580078552433</v>
      </c>
      <c r="AA47" s="8">
        <v>1.9565343744393031</v>
      </c>
      <c r="AB47" s="9">
        <f t="shared" si="0"/>
        <v>-7.27411721392184</v>
      </c>
      <c r="AC47" s="9">
        <f t="shared" si="1"/>
        <v>-5.350273276886504</v>
      </c>
      <c r="AD47" s="9">
        <f t="shared" si="2"/>
        <v>-6.369825947420366</v>
      </c>
      <c r="AE47" s="9">
        <f t="shared" si="3"/>
        <v>-5.158131368091393</v>
      </c>
      <c r="AF47" s="9">
        <f t="shared" si="4"/>
        <v>-6.399997591042126</v>
      </c>
      <c r="AG47" s="9">
        <f t="shared" si="5"/>
        <v>-1.17578427529713</v>
      </c>
      <c r="AH47" s="10">
        <f t="shared" si="6"/>
        <v>0.41434671462453165</v>
      </c>
      <c r="AI47" s="10">
        <f t="shared" si="7"/>
        <v>-0.32113970588235297</v>
      </c>
      <c r="AJ47" s="11">
        <f t="shared" si="8"/>
        <v>27952</v>
      </c>
      <c r="AK47" s="10">
        <f t="shared" si="9"/>
        <v>0.22627019112889218</v>
      </c>
    </row>
    <row r="48" spans="1:37" ht="12.75">
      <c r="A48" s="6" t="s">
        <v>156</v>
      </c>
      <c r="B48" s="6" t="s">
        <v>83</v>
      </c>
      <c r="C48" s="7" t="s">
        <v>132</v>
      </c>
      <c r="D48" s="6" t="s">
        <v>42</v>
      </c>
      <c r="E48" s="6" t="s">
        <v>157</v>
      </c>
      <c r="F48" s="6" t="s">
        <v>158</v>
      </c>
      <c r="G48" s="8">
        <v>420734</v>
      </c>
      <c r="H48" s="8">
        <v>9312.195819</v>
      </c>
      <c r="I48" s="8">
        <v>22.13321438</v>
      </c>
      <c r="J48" s="8">
        <v>16456.85164903418</v>
      </c>
      <c r="K48" s="8">
        <v>45</v>
      </c>
      <c r="L48" s="8">
        <v>7144.6558300341785</v>
      </c>
      <c r="M48" s="8">
        <v>16.981408277044828</v>
      </c>
      <c r="N48" s="8">
        <v>412867</v>
      </c>
      <c r="O48" s="8">
        <v>10922.74673</v>
      </c>
      <c r="P48" s="8">
        <v>26.45584832</v>
      </c>
      <c r="Q48" s="8">
        <v>23612.942968969684</v>
      </c>
      <c r="R48" s="8">
        <v>57.70000076293945</v>
      </c>
      <c r="S48" s="8">
        <v>12690.196238969684</v>
      </c>
      <c r="T48" s="8">
        <v>30.73676568718179</v>
      </c>
      <c r="U48" s="8">
        <v>347603</v>
      </c>
      <c r="V48" s="8">
        <v>6106.881872</v>
      </c>
      <c r="W48" s="8">
        <v>17.56855341</v>
      </c>
      <c r="X48" s="8">
        <v>11734.737324988168</v>
      </c>
      <c r="Y48" s="8">
        <v>33.20000076293945</v>
      </c>
      <c r="Z48" s="8">
        <v>5627.855452988168</v>
      </c>
      <c r="AA48" s="8">
        <v>16.190468589132337</v>
      </c>
      <c r="AB48" s="9">
        <f t="shared" si="0"/>
        <v>-1.1548441377334124</v>
      </c>
      <c r="AC48" s="9">
        <f t="shared" si="1"/>
        <v>-4.093666765144781</v>
      </c>
      <c r="AD48" s="9">
        <f t="shared" si="2"/>
        <v>-1.5205629543388655</v>
      </c>
      <c r="AE48" s="9">
        <f t="shared" si="3"/>
        <v>-5.52707287834028</v>
      </c>
      <c r="AF48" s="9">
        <f t="shared" si="4"/>
        <v>-0.23848202225878243</v>
      </c>
      <c r="AG48" s="9">
        <f t="shared" si="5"/>
        <v>-6.410368070620877</v>
      </c>
      <c r="AH48" s="10">
        <f t="shared" si="6"/>
        <v>0.33592931145138955</v>
      </c>
      <c r="AI48" s="10">
        <f t="shared" si="7"/>
        <v>0.15807511862173532</v>
      </c>
      <c r="AJ48" s="11">
        <f t="shared" si="8"/>
        <v>-65264</v>
      </c>
      <c r="AK48" s="10">
        <f t="shared" si="9"/>
        <v>0.4409023643085058</v>
      </c>
    </row>
    <row r="49" spans="1:37" ht="12.75">
      <c r="A49" s="6" t="s">
        <v>159</v>
      </c>
      <c r="B49" s="6" t="s">
        <v>50</v>
      </c>
      <c r="C49" s="7" t="s">
        <v>57</v>
      </c>
      <c r="D49" s="6" t="s">
        <v>42</v>
      </c>
      <c r="E49" s="6" t="s">
        <v>160</v>
      </c>
      <c r="F49" s="6" t="s">
        <v>161</v>
      </c>
      <c r="G49" s="8">
        <v>1859529</v>
      </c>
      <c r="H49" s="8">
        <v>88781.85377</v>
      </c>
      <c r="I49" s="8">
        <v>47.74426953</v>
      </c>
      <c r="J49" s="8">
        <v>311723.85301057715</v>
      </c>
      <c r="K49" s="8">
        <v>181.39999389648438</v>
      </c>
      <c r="L49" s="8">
        <v>222941.99924057716</v>
      </c>
      <c r="M49" s="8">
        <v>119.89164957393896</v>
      </c>
      <c r="N49" s="8">
        <v>2466085</v>
      </c>
      <c r="O49" s="8">
        <v>117741.4269</v>
      </c>
      <c r="P49" s="8">
        <v>47.74426953</v>
      </c>
      <c r="Q49" s="8">
        <v>415077.56908315234</v>
      </c>
      <c r="R49" s="8">
        <v>181.39999389648438</v>
      </c>
      <c r="S49" s="8">
        <v>297336.1421831523</v>
      </c>
      <c r="T49" s="8">
        <v>120.57011099907437</v>
      </c>
      <c r="U49" s="8">
        <v>2872606</v>
      </c>
      <c r="V49" s="8">
        <v>132469.1389</v>
      </c>
      <c r="W49" s="8">
        <v>46.11462167</v>
      </c>
      <c r="X49" s="8">
        <v>464554.3949591932</v>
      </c>
      <c r="Y49" s="8">
        <v>169.89999389648438</v>
      </c>
      <c r="Z49" s="8">
        <v>332085.25605919317</v>
      </c>
      <c r="AA49" s="8">
        <v>115.60417824762365</v>
      </c>
      <c r="AB49" s="9">
        <f t="shared" si="0"/>
        <v>-0.17364488641550438</v>
      </c>
      <c r="AC49" s="9">
        <f t="shared" si="1"/>
        <v>-0.34728977283100876</v>
      </c>
      <c r="AD49" s="9">
        <f t="shared" si="2"/>
        <v>-0.3274725564029576</v>
      </c>
      <c r="AE49" s="9">
        <f t="shared" si="3"/>
        <v>-0.6549451128059152</v>
      </c>
      <c r="AF49" s="9">
        <f t="shared" si="4"/>
        <v>-0.18208157545594375</v>
      </c>
      <c r="AG49" s="9">
        <f t="shared" si="5"/>
        <v>-0.42059318152456954</v>
      </c>
      <c r="AH49" s="10">
        <f t="shared" si="6"/>
        <v>0.03413284727240435</v>
      </c>
      <c r="AI49" s="10">
        <f t="shared" si="7"/>
        <v>-0.1648446829691596</v>
      </c>
      <c r="AJ49" s="11">
        <f t="shared" si="8"/>
        <v>406521</v>
      </c>
      <c r="AK49" s="10">
        <f t="shared" si="9"/>
        <v>-0.12508521756330085</v>
      </c>
    </row>
    <row r="50" spans="1:37" ht="12.75">
      <c r="A50" s="6" t="s">
        <v>162</v>
      </c>
      <c r="B50" s="6" t="s">
        <v>45</v>
      </c>
      <c r="C50" s="7" t="s">
        <v>46</v>
      </c>
      <c r="D50" s="6" t="s">
        <v>54</v>
      </c>
      <c r="E50" s="6" t="s">
        <v>163</v>
      </c>
      <c r="F50" s="6" t="s">
        <v>163</v>
      </c>
      <c r="G50" s="8">
        <v>62555</v>
      </c>
      <c r="H50" s="8">
        <v>271.2099876</v>
      </c>
      <c r="I50" s="8">
        <v>4.335544522</v>
      </c>
      <c r="J50" s="8">
        <v>563.7735472783829</v>
      </c>
      <c r="K50" s="8">
        <v>8.699999809265137</v>
      </c>
      <c r="L50" s="8">
        <v>292.56355967838294</v>
      </c>
      <c r="M50" s="8">
        <v>4.676901281726209</v>
      </c>
      <c r="N50" s="8">
        <v>65843</v>
      </c>
      <c r="O50" s="8">
        <v>224.6593874</v>
      </c>
      <c r="P50" s="8">
        <v>3.412046647</v>
      </c>
      <c r="Q50" s="8">
        <v>360.0897703125595</v>
      </c>
      <c r="R50" s="8">
        <v>5.599999904632568</v>
      </c>
      <c r="S50" s="8">
        <v>135.43038291255948</v>
      </c>
      <c r="T50" s="8">
        <v>2.056868352179571</v>
      </c>
      <c r="U50" s="8">
        <v>63822</v>
      </c>
      <c r="V50" s="8">
        <v>159.1718973</v>
      </c>
      <c r="W50" s="8">
        <v>2.493997325</v>
      </c>
      <c r="X50" s="8">
        <v>258.6104072674602</v>
      </c>
      <c r="Y50" s="8">
        <v>3.9000000953674316</v>
      </c>
      <c r="Z50" s="8">
        <v>99.43850996746016</v>
      </c>
      <c r="AA50" s="8">
        <v>1.5580600728190932</v>
      </c>
      <c r="AB50" s="9">
        <f t="shared" si="0"/>
        <v>-2.764802191361824</v>
      </c>
      <c r="AC50" s="9">
        <f t="shared" si="1"/>
        <v>-3.134255263065805</v>
      </c>
      <c r="AD50" s="9">
        <f t="shared" si="2"/>
        <v>-4.011732130741011</v>
      </c>
      <c r="AE50" s="9">
        <f t="shared" si="3"/>
        <v>-3.617900031224168</v>
      </c>
      <c r="AF50" s="9">
        <f t="shared" si="4"/>
        <v>-5.495971334935095</v>
      </c>
      <c r="AG50" s="9">
        <f t="shared" si="5"/>
        <v>-2.77743104354554</v>
      </c>
      <c r="AH50" s="10">
        <f t="shared" si="6"/>
        <v>0.2690611873103152</v>
      </c>
      <c r="AI50" s="10">
        <f t="shared" si="7"/>
        <v>0.030694227176768982</v>
      </c>
      <c r="AJ50" s="11">
        <f t="shared" si="8"/>
        <v>-2021</v>
      </c>
      <c r="AK50" s="10">
        <f t="shared" si="9"/>
        <v>0.2914967892412227</v>
      </c>
    </row>
    <row r="51" spans="1:37" ht="12.75">
      <c r="A51" s="6" t="s">
        <v>164</v>
      </c>
      <c r="B51" s="6" t="s">
        <v>40</v>
      </c>
      <c r="C51" s="7" t="s">
        <v>57</v>
      </c>
      <c r="D51" s="6" t="s">
        <v>58</v>
      </c>
      <c r="E51" s="6" t="s">
        <v>165</v>
      </c>
      <c r="F51" s="6" t="s">
        <v>165</v>
      </c>
      <c r="G51" s="8">
        <v>22678</v>
      </c>
      <c r="H51" s="8">
        <v>915.4970575</v>
      </c>
      <c r="I51" s="8">
        <v>40.36939137</v>
      </c>
      <c r="J51" s="8">
        <v>2751.81615507317</v>
      </c>
      <c r="K51" s="8">
        <v>122.69999694824219</v>
      </c>
      <c r="L51" s="8">
        <v>1836.3190975731702</v>
      </c>
      <c r="M51" s="8">
        <v>80.97359103859115</v>
      </c>
      <c r="N51" s="8">
        <v>23588</v>
      </c>
      <c r="O51" s="8">
        <v>870.7696355</v>
      </c>
      <c r="P51" s="8">
        <v>36.91578919</v>
      </c>
      <c r="Q51" s="8">
        <v>2374.6645537515005</v>
      </c>
      <c r="R51" s="8">
        <v>105.5999984741211</v>
      </c>
      <c r="S51" s="8">
        <v>1503.8949182515005</v>
      </c>
      <c r="T51" s="8">
        <v>63.75677964437428</v>
      </c>
      <c r="U51" s="8">
        <v>25724</v>
      </c>
      <c r="V51" s="8">
        <v>866.7238793</v>
      </c>
      <c r="W51" s="8">
        <v>33.6932001</v>
      </c>
      <c r="X51" s="8">
        <v>2260.8549363826432</v>
      </c>
      <c r="Y51" s="8">
        <v>91.0999984741211</v>
      </c>
      <c r="Z51" s="8">
        <v>1394.131057082643</v>
      </c>
      <c r="AA51" s="8">
        <v>54.1957338315442</v>
      </c>
      <c r="AB51" s="9">
        <f t="shared" si="0"/>
        <v>-0.9038790945324319</v>
      </c>
      <c r="AC51" s="9">
        <f t="shared" si="1"/>
        <v>-0.9134331130456971</v>
      </c>
      <c r="AD51" s="9">
        <f t="shared" si="2"/>
        <v>-1.4889226966437261</v>
      </c>
      <c r="AE51" s="9">
        <f t="shared" si="3"/>
        <v>-1.4770056930613162</v>
      </c>
      <c r="AF51" s="9">
        <f t="shared" si="4"/>
        <v>-2.0076043559890295</v>
      </c>
      <c r="AG51" s="9">
        <f t="shared" si="5"/>
        <v>-1.6247333199423435</v>
      </c>
      <c r="AH51" s="10">
        <f t="shared" si="6"/>
        <v>0.08729568460297082</v>
      </c>
      <c r="AI51" s="10">
        <f t="shared" si="7"/>
        <v>-0.09055451924707478</v>
      </c>
      <c r="AJ51" s="11">
        <f t="shared" si="8"/>
        <v>2136</v>
      </c>
      <c r="AK51" s="10">
        <f t="shared" si="9"/>
        <v>0.004646184289231601</v>
      </c>
    </row>
    <row r="52" spans="1:37" ht="12.75">
      <c r="A52" s="6" t="s">
        <v>166</v>
      </c>
      <c r="B52" s="6" t="s">
        <v>61</v>
      </c>
      <c r="C52" s="7" t="s">
        <v>62</v>
      </c>
      <c r="D52" s="6" t="s">
        <v>47</v>
      </c>
      <c r="E52" s="6" t="s">
        <v>167</v>
      </c>
      <c r="F52" s="6" t="s">
        <v>167</v>
      </c>
      <c r="G52" s="8">
        <v>1774.781298</v>
      </c>
      <c r="H52" s="8">
        <v>19.94718471</v>
      </c>
      <c r="I52" s="8">
        <v>11.23923536</v>
      </c>
      <c r="J52" s="8">
        <v>22.892902233077983</v>
      </c>
      <c r="K52" s="8">
        <v>17.399999618530273</v>
      </c>
      <c r="L52" s="8">
        <v>2.9457175230779846</v>
      </c>
      <c r="M52" s="8">
        <v>1.6597636713872923</v>
      </c>
      <c r="N52" s="8">
        <v>1442.90712</v>
      </c>
      <c r="O52" s="8">
        <v>14.1214386</v>
      </c>
      <c r="P52" s="8">
        <v>9.786796673</v>
      </c>
      <c r="Q52" s="8">
        <v>18.76294493507315</v>
      </c>
      <c r="R52" s="8">
        <v>14.899999618530273</v>
      </c>
      <c r="S52" s="8">
        <v>4.641506335073151</v>
      </c>
      <c r="T52" s="8">
        <v>3.2167741573505793</v>
      </c>
      <c r="U52" s="8">
        <v>1222.878336</v>
      </c>
      <c r="V52" s="8">
        <v>10.11154035</v>
      </c>
      <c r="W52" s="8">
        <v>8.268639697</v>
      </c>
      <c r="X52" s="8">
        <v>13.278308900250392</v>
      </c>
      <c r="Y52" s="8">
        <v>12.399999618530273</v>
      </c>
      <c r="Z52" s="8">
        <v>3.166768550250392</v>
      </c>
      <c r="AA52" s="8">
        <v>2.5896022989570664</v>
      </c>
      <c r="AB52" s="9">
        <f t="shared" si="0"/>
        <v>-1.534704023163038</v>
      </c>
      <c r="AC52" s="9">
        <f t="shared" si="1"/>
        <v>-1.6856418996671352</v>
      </c>
      <c r="AD52" s="9">
        <f t="shared" si="2"/>
        <v>-1.693868712248163</v>
      </c>
      <c r="AE52" s="9">
        <f t="shared" si="3"/>
        <v>-1.8366474550211491</v>
      </c>
      <c r="AF52" s="9">
        <f t="shared" si="4"/>
        <v>2.2241454289781086</v>
      </c>
      <c r="AG52" s="9">
        <f t="shared" si="5"/>
        <v>-2.1687473152256147</v>
      </c>
      <c r="AH52" s="10">
        <f t="shared" si="6"/>
        <v>0.1551229709500679</v>
      </c>
      <c r="AI52" s="10">
        <f t="shared" si="7"/>
        <v>0.15248991494338185</v>
      </c>
      <c r="AJ52" s="11">
        <f t="shared" si="8"/>
        <v>-220.0287840000001</v>
      </c>
      <c r="AK52" s="10">
        <f t="shared" si="9"/>
        <v>0.28395819743181117</v>
      </c>
    </row>
    <row r="53" spans="1:37" ht="12.75">
      <c r="A53" s="6" t="s">
        <v>168</v>
      </c>
      <c r="B53" s="6" t="s">
        <v>61</v>
      </c>
      <c r="C53" s="7" t="s">
        <v>62</v>
      </c>
      <c r="D53" s="6" t="s">
        <v>47</v>
      </c>
      <c r="E53" s="6" t="s">
        <v>169</v>
      </c>
      <c r="F53" s="6" t="s">
        <v>169</v>
      </c>
      <c r="G53" s="8">
        <v>214951</v>
      </c>
      <c r="H53" s="8">
        <v>6132.629318</v>
      </c>
      <c r="I53" s="8">
        <v>28.53035956</v>
      </c>
      <c r="J53" s="8">
        <v>12982.703632431105</v>
      </c>
      <c r="K53" s="8">
        <v>62.20000076293945</v>
      </c>
      <c r="L53" s="8">
        <v>6850.0743144311045</v>
      </c>
      <c r="M53" s="8">
        <v>31.868073721132284</v>
      </c>
      <c r="N53" s="8">
        <v>213981</v>
      </c>
      <c r="O53" s="8">
        <v>4490.989591</v>
      </c>
      <c r="P53" s="8">
        <v>20.98779607</v>
      </c>
      <c r="Q53" s="8">
        <v>8364.43796056896</v>
      </c>
      <c r="R53" s="8">
        <v>40.599998474121094</v>
      </c>
      <c r="S53" s="8">
        <v>3873.4483695689596</v>
      </c>
      <c r="T53" s="8">
        <v>18.10183319812955</v>
      </c>
      <c r="U53" s="8">
        <v>216361</v>
      </c>
      <c r="V53" s="8">
        <v>3249.538217</v>
      </c>
      <c r="W53" s="8">
        <v>15.01905712</v>
      </c>
      <c r="X53" s="8">
        <v>5675.291528828303</v>
      </c>
      <c r="Y53" s="8">
        <v>26.5</v>
      </c>
      <c r="Z53" s="8">
        <v>2425.753311828303</v>
      </c>
      <c r="AA53" s="8">
        <v>11.211601498552433</v>
      </c>
      <c r="AB53" s="9">
        <f t="shared" si="0"/>
        <v>-3.208244493106569</v>
      </c>
      <c r="AC53" s="9">
        <f t="shared" si="1"/>
        <v>-3.3462125987374365</v>
      </c>
      <c r="AD53" s="9">
        <f t="shared" si="2"/>
        <v>-4.2660513950943235</v>
      </c>
      <c r="AE53" s="9">
        <f t="shared" si="3"/>
        <v>-4.266232960322854</v>
      </c>
      <c r="AF53" s="9">
        <f t="shared" si="4"/>
        <v>-5.223277972888255</v>
      </c>
      <c r="AG53" s="9">
        <f t="shared" si="5"/>
        <v>-4.790641245421004</v>
      </c>
      <c r="AH53" s="10">
        <f t="shared" si="6"/>
        <v>0.28439093509831315</v>
      </c>
      <c r="AI53" s="10">
        <f t="shared" si="7"/>
        <v>-0.011122482837261253</v>
      </c>
      <c r="AJ53" s="11">
        <f t="shared" si="8"/>
        <v>2380</v>
      </c>
      <c r="AK53" s="10">
        <f t="shared" si="9"/>
        <v>0.2764315856994824</v>
      </c>
    </row>
    <row r="54" spans="1:37" ht="12.75">
      <c r="A54" s="6" t="s">
        <v>170</v>
      </c>
      <c r="B54" s="6" t="s">
        <v>61</v>
      </c>
      <c r="C54" s="7" t="s">
        <v>62</v>
      </c>
      <c r="D54" s="6" t="s">
        <v>47</v>
      </c>
      <c r="E54" s="6" t="s">
        <v>171</v>
      </c>
      <c r="F54" s="6" t="s">
        <v>171</v>
      </c>
      <c r="G54" s="8">
        <v>297807</v>
      </c>
      <c r="H54" s="8">
        <v>6055.421248</v>
      </c>
      <c r="I54" s="8">
        <v>20.33337446</v>
      </c>
      <c r="J54" s="8">
        <v>15359.89316836037</v>
      </c>
      <c r="K54" s="8">
        <v>52.29999923706055</v>
      </c>
      <c r="L54" s="8">
        <v>9304.47192036037</v>
      </c>
      <c r="M54" s="8">
        <v>31.243294886823918</v>
      </c>
      <c r="N54" s="8">
        <v>304677</v>
      </c>
      <c r="O54" s="8">
        <v>4357.495944</v>
      </c>
      <c r="P54" s="8">
        <v>14.30201802</v>
      </c>
      <c r="Q54" s="8">
        <v>10073.926023116415</v>
      </c>
      <c r="R54" s="8">
        <v>32.70000076293945</v>
      </c>
      <c r="S54" s="8">
        <v>5716.430079116415</v>
      </c>
      <c r="T54" s="8">
        <v>18.76226324637703</v>
      </c>
      <c r="U54" s="8">
        <v>298908</v>
      </c>
      <c r="V54" s="8">
        <v>2865.979977</v>
      </c>
      <c r="W54" s="8">
        <v>9.58816752</v>
      </c>
      <c r="X54" s="8">
        <v>6013.651030140757</v>
      </c>
      <c r="Y54" s="8">
        <v>20.100000381469727</v>
      </c>
      <c r="Z54" s="8">
        <v>3147.671053140757</v>
      </c>
      <c r="AA54" s="8">
        <v>10.530568111729218</v>
      </c>
      <c r="AB54" s="9">
        <f t="shared" si="0"/>
        <v>-3.758669049334</v>
      </c>
      <c r="AC54" s="9">
        <f t="shared" si="1"/>
        <v>-3.9987085932974495</v>
      </c>
      <c r="AD54" s="9">
        <f t="shared" si="2"/>
        <v>-4.781382612197508</v>
      </c>
      <c r="AE54" s="9">
        <f t="shared" si="3"/>
        <v>-4.86655267191066</v>
      </c>
      <c r="AF54" s="9">
        <f t="shared" si="4"/>
        <v>-5.437612565584986</v>
      </c>
      <c r="AG54" s="9">
        <f t="shared" si="5"/>
        <v>-5.7756530201066205</v>
      </c>
      <c r="AH54" s="10">
        <f t="shared" si="6"/>
        <v>0.32959338279452116</v>
      </c>
      <c r="AI54" s="10">
        <f t="shared" si="7"/>
        <v>0.018934806368711782</v>
      </c>
      <c r="AJ54" s="11">
        <f t="shared" si="8"/>
        <v>-5769</v>
      </c>
      <c r="AK54" s="10">
        <f t="shared" si="9"/>
        <v>0.3422874022530588</v>
      </c>
    </row>
    <row r="55" spans="1:37" ht="12.75">
      <c r="A55" s="6" t="s">
        <v>172</v>
      </c>
      <c r="B55" s="6" t="s">
        <v>40</v>
      </c>
      <c r="C55" s="7" t="s">
        <v>51</v>
      </c>
      <c r="D55" s="6" t="s">
        <v>58</v>
      </c>
      <c r="E55" s="6" t="s">
        <v>173</v>
      </c>
      <c r="F55" s="6" t="s">
        <v>173</v>
      </c>
      <c r="G55" s="8">
        <v>1812732</v>
      </c>
      <c r="H55" s="8">
        <v>50249.56381</v>
      </c>
      <c r="I55" s="8">
        <v>27.72034907</v>
      </c>
      <c r="J55" s="8">
        <v>173815.1293460096</v>
      </c>
      <c r="K55" s="8">
        <v>93.5</v>
      </c>
      <c r="L55" s="8">
        <v>123565.56553600961</v>
      </c>
      <c r="M55" s="8">
        <v>68.16537995468144</v>
      </c>
      <c r="N55" s="8">
        <v>1744551</v>
      </c>
      <c r="O55" s="8">
        <v>30104.25449</v>
      </c>
      <c r="P55" s="8">
        <v>17.25616189</v>
      </c>
      <c r="Q55" s="8">
        <v>82666.0089388527</v>
      </c>
      <c r="R55" s="8">
        <v>46.5</v>
      </c>
      <c r="S55" s="8">
        <v>52561.7544488527</v>
      </c>
      <c r="T55" s="8">
        <v>30.129101670775288</v>
      </c>
      <c r="U55" s="8">
        <v>1880730</v>
      </c>
      <c r="V55" s="8">
        <v>17854.14577</v>
      </c>
      <c r="W55" s="8">
        <v>9.493199857</v>
      </c>
      <c r="X55" s="8">
        <v>40707.77253733913</v>
      </c>
      <c r="Y55" s="8">
        <v>21.799999237060547</v>
      </c>
      <c r="Z55" s="8">
        <v>22853.62676733913</v>
      </c>
      <c r="AA55" s="8">
        <v>12.151466062294498</v>
      </c>
      <c r="AB55" s="9">
        <f t="shared" si="0"/>
        <v>-5.357955145927288</v>
      </c>
      <c r="AC55" s="9">
        <f t="shared" si="1"/>
        <v>-5.975935529373964</v>
      </c>
      <c r="AD55" s="9">
        <f t="shared" si="2"/>
        <v>-7.280257507484106</v>
      </c>
      <c r="AE55" s="9">
        <f t="shared" si="3"/>
        <v>-7.5754237779549065</v>
      </c>
      <c r="AF55" s="9">
        <f t="shared" si="4"/>
        <v>-8.622434922977607</v>
      </c>
      <c r="AG55" s="9">
        <f t="shared" si="5"/>
        <v>-9.080417115184162</v>
      </c>
      <c r="AH55" s="10">
        <f t="shared" si="6"/>
        <v>0.449866087400273</v>
      </c>
      <c r="AI55" s="10">
        <f t="shared" si="7"/>
        <v>-0.0780596268036876</v>
      </c>
      <c r="AJ55" s="11">
        <f t="shared" si="8"/>
        <v>136179</v>
      </c>
      <c r="AK55" s="10">
        <f t="shared" si="9"/>
        <v>0.4069228395630667</v>
      </c>
    </row>
    <row r="56" spans="1:37" ht="12.75">
      <c r="A56" s="6" t="s">
        <v>174</v>
      </c>
      <c r="B56" s="6" t="s">
        <v>61</v>
      </c>
      <c r="C56" s="7" t="s">
        <v>62</v>
      </c>
      <c r="D56" s="6" t="s">
        <v>58</v>
      </c>
      <c r="E56" s="6" t="s">
        <v>175</v>
      </c>
      <c r="F56" s="6" t="s">
        <v>175</v>
      </c>
      <c r="G56" s="8">
        <v>169924</v>
      </c>
      <c r="H56" s="8">
        <v>3057.184925</v>
      </c>
      <c r="I56" s="8">
        <v>17.99148398</v>
      </c>
      <c r="J56" s="8">
        <v>10430.63087296078</v>
      </c>
      <c r="K56" s="8">
        <v>61.900001525878906</v>
      </c>
      <c r="L56" s="8">
        <v>7373.445947960781</v>
      </c>
      <c r="M56" s="8">
        <v>43.39261050799641</v>
      </c>
      <c r="N56" s="8">
        <v>145666</v>
      </c>
      <c r="O56" s="8">
        <v>1688.695664</v>
      </c>
      <c r="P56" s="8">
        <v>11.59292947</v>
      </c>
      <c r="Q56" s="8">
        <v>5216.953317208905</v>
      </c>
      <c r="R56" s="8">
        <v>34</v>
      </c>
      <c r="S56" s="8">
        <v>3528.257653208905</v>
      </c>
      <c r="T56" s="8">
        <v>24.221559274016624</v>
      </c>
      <c r="U56" s="8">
        <v>125822</v>
      </c>
      <c r="V56" s="8">
        <v>785.401914</v>
      </c>
      <c r="W56" s="8">
        <v>6.242166823</v>
      </c>
      <c r="X56" s="8">
        <v>2186.1407707528606</v>
      </c>
      <c r="Y56" s="8">
        <v>16.200000762939453</v>
      </c>
      <c r="Z56" s="8">
        <v>1400.7388567528606</v>
      </c>
      <c r="AA56" s="8">
        <v>11.132702204327229</v>
      </c>
      <c r="AB56" s="9">
        <f t="shared" si="0"/>
        <v>-5.292855821702236</v>
      </c>
      <c r="AC56" s="9">
        <f t="shared" si="1"/>
        <v>-6.190680144454634</v>
      </c>
      <c r="AD56" s="9">
        <f t="shared" si="2"/>
        <v>-6.702544575039471</v>
      </c>
      <c r="AE56" s="9">
        <f t="shared" si="3"/>
        <v>-7.41349235282796</v>
      </c>
      <c r="AF56" s="9">
        <f t="shared" si="4"/>
        <v>-6.802011201716647</v>
      </c>
      <c r="AG56" s="9">
        <f t="shared" si="5"/>
        <v>-7.773561941833631</v>
      </c>
      <c r="AH56" s="10">
        <f t="shared" si="6"/>
        <v>0.46155397225926537</v>
      </c>
      <c r="AI56" s="10">
        <f t="shared" si="7"/>
        <v>0.1362294564277182</v>
      </c>
      <c r="AJ56" s="11">
        <f t="shared" si="8"/>
        <v>-19844</v>
      </c>
      <c r="AK56" s="10">
        <f t="shared" si="9"/>
        <v>0.5349061818873717</v>
      </c>
    </row>
    <row r="57" spans="1:37" ht="12.75">
      <c r="A57" s="6" t="s">
        <v>176</v>
      </c>
      <c r="B57" s="6" t="s">
        <v>50</v>
      </c>
      <c r="C57" s="7" t="s">
        <v>57</v>
      </c>
      <c r="D57" s="6" t="s">
        <v>54</v>
      </c>
      <c r="E57" s="6" t="s">
        <v>177</v>
      </c>
      <c r="F57" s="6" t="s">
        <v>177</v>
      </c>
      <c r="G57" s="8">
        <v>17585</v>
      </c>
      <c r="H57" s="8">
        <v>799.7888384</v>
      </c>
      <c r="I57" s="8">
        <v>45.48131012</v>
      </c>
      <c r="J57" s="8">
        <v>3161.004979797639</v>
      </c>
      <c r="K57" s="8">
        <v>189.5</v>
      </c>
      <c r="L57" s="8">
        <v>2361.216141397639</v>
      </c>
      <c r="M57" s="8">
        <v>134.2744464826636</v>
      </c>
      <c r="N57" s="8">
        <v>20683</v>
      </c>
      <c r="O57" s="8">
        <v>836.8508007</v>
      </c>
      <c r="P57" s="8">
        <v>40.46080359</v>
      </c>
      <c r="Q57" s="8">
        <v>2991.7438038209866</v>
      </c>
      <c r="R57" s="8">
        <v>152.3000030517578</v>
      </c>
      <c r="S57" s="8">
        <v>2154.8930031209866</v>
      </c>
      <c r="T57" s="8">
        <v>104.18667519803638</v>
      </c>
      <c r="U57" s="8">
        <v>25792</v>
      </c>
      <c r="V57" s="8">
        <v>914.5890868</v>
      </c>
      <c r="W57" s="8">
        <v>35.46018482</v>
      </c>
      <c r="X57" s="8">
        <v>2943.6311018927727</v>
      </c>
      <c r="Y57" s="8">
        <v>120.80000305175781</v>
      </c>
      <c r="Z57" s="8">
        <v>2029.0420150927725</v>
      </c>
      <c r="AA57" s="8">
        <v>78.66943296730662</v>
      </c>
      <c r="AB57" s="9">
        <f t="shared" si="0"/>
        <v>-1.244454811366871</v>
      </c>
      <c r="AC57" s="9">
        <f t="shared" si="1"/>
        <v>-1.3192318018448617</v>
      </c>
      <c r="AD57" s="9">
        <f t="shared" si="2"/>
        <v>-2.251263568794355</v>
      </c>
      <c r="AE57" s="9">
        <f t="shared" si="3"/>
        <v>-2.3171596917531163</v>
      </c>
      <c r="AF57" s="9">
        <f t="shared" si="4"/>
        <v>-2.673155664693176</v>
      </c>
      <c r="AG57" s="9">
        <f t="shared" si="5"/>
        <v>-2.80929563386254</v>
      </c>
      <c r="AH57" s="10">
        <f t="shared" si="6"/>
        <v>0.12359168198122275</v>
      </c>
      <c r="AI57" s="10">
        <f t="shared" si="7"/>
        <v>-0.2470144563167819</v>
      </c>
      <c r="AJ57" s="11">
        <f t="shared" si="8"/>
        <v>5109</v>
      </c>
      <c r="AK57" s="10">
        <f t="shared" si="9"/>
        <v>-0.09289384205042797</v>
      </c>
    </row>
    <row r="58" spans="1:37" ht="12.75">
      <c r="A58" s="6" t="s">
        <v>178</v>
      </c>
      <c r="B58" s="6" t="s">
        <v>50</v>
      </c>
      <c r="C58" s="7" t="s">
        <v>57</v>
      </c>
      <c r="D58" s="6" t="s">
        <v>42</v>
      </c>
      <c r="E58" s="6" t="s">
        <v>179</v>
      </c>
      <c r="F58" s="6" t="s">
        <v>179</v>
      </c>
      <c r="G58" s="8">
        <v>125558</v>
      </c>
      <c r="H58" s="8">
        <v>3860.181732</v>
      </c>
      <c r="I58" s="8">
        <v>30.7442117</v>
      </c>
      <c r="J58" s="8">
        <v>17828.499039627306</v>
      </c>
      <c r="K58" s="8">
        <v>140.60000610351562</v>
      </c>
      <c r="L58" s="8">
        <v>13968.317307627305</v>
      </c>
      <c r="M58" s="8">
        <v>111.24991882339083</v>
      </c>
      <c r="N58" s="8">
        <v>142077</v>
      </c>
      <c r="O58" s="8">
        <v>3408.54641</v>
      </c>
      <c r="P58" s="8">
        <v>23.99083884</v>
      </c>
      <c r="Q58" s="8">
        <v>12090.009925512808</v>
      </c>
      <c r="R58" s="8">
        <v>92.69999694824219</v>
      </c>
      <c r="S58" s="8">
        <v>8681.463515512809</v>
      </c>
      <c r="T58" s="8">
        <v>61.10393318772785</v>
      </c>
      <c r="U58" s="8">
        <v>190608</v>
      </c>
      <c r="V58" s="8">
        <v>3463.272521</v>
      </c>
      <c r="W58" s="8">
        <v>18.16960737</v>
      </c>
      <c r="X58" s="8">
        <v>11201.021017307452</v>
      </c>
      <c r="Y58" s="8">
        <v>60.79999923706055</v>
      </c>
      <c r="Z58" s="8">
        <v>7737.748496307452</v>
      </c>
      <c r="AA58" s="8">
        <v>40.595087804853165</v>
      </c>
      <c r="AB58" s="9">
        <f t="shared" si="0"/>
        <v>-2.6297573282815687</v>
      </c>
      <c r="AC58" s="9">
        <f t="shared" si="1"/>
        <v>-2.7792176899727377</v>
      </c>
      <c r="AD58" s="9">
        <f t="shared" si="2"/>
        <v>-4.191646231816419</v>
      </c>
      <c r="AE58" s="9">
        <f t="shared" si="3"/>
        <v>-4.217786632272377</v>
      </c>
      <c r="AF58" s="9">
        <f t="shared" si="4"/>
        <v>-5.040660610545709</v>
      </c>
      <c r="AG58" s="9">
        <f t="shared" si="5"/>
        <v>-4.089291678040465</v>
      </c>
      <c r="AH58" s="10">
        <f t="shared" si="6"/>
        <v>0.24264393207853324</v>
      </c>
      <c r="AI58" s="10">
        <f t="shared" si="7"/>
        <v>-0.34158238138474206</v>
      </c>
      <c r="AJ58" s="11">
        <f t="shared" si="8"/>
        <v>48531</v>
      </c>
      <c r="AK58" s="10">
        <f t="shared" si="9"/>
        <v>-0.016055556949274442</v>
      </c>
    </row>
    <row r="59" spans="1:37" ht="12.75">
      <c r="A59" s="6" t="s">
        <v>180</v>
      </c>
      <c r="B59" s="6" t="s">
        <v>45</v>
      </c>
      <c r="C59" s="7" t="s">
        <v>46</v>
      </c>
      <c r="D59" s="6" t="s">
        <v>54</v>
      </c>
      <c r="E59" s="6" t="s">
        <v>181</v>
      </c>
      <c r="F59" s="6" t="s">
        <v>181</v>
      </c>
      <c r="G59" s="8">
        <v>20860</v>
      </c>
      <c r="H59" s="8">
        <v>265.9870913</v>
      </c>
      <c r="I59" s="8">
        <v>12.75105903</v>
      </c>
      <c r="J59" s="8">
        <v>515.777259066257</v>
      </c>
      <c r="K59" s="8">
        <v>21.100000381469727</v>
      </c>
      <c r="L59" s="8">
        <v>249.790167766257</v>
      </c>
      <c r="M59" s="8">
        <v>11.974600564058342</v>
      </c>
      <c r="N59" s="8">
        <v>12555</v>
      </c>
      <c r="O59" s="8">
        <v>86.13450651</v>
      </c>
      <c r="P59" s="8">
        <v>6.860573995</v>
      </c>
      <c r="Q59" s="8">
        <v>178.38097481373913</v>
      </c>
      <c r="R59" s="8">
        <v>13</v>
      </c>
      <c r="S59" s="8">
        <v>92.24646830373914</v>
      </c>
      <c r="T59" s="8">
        <v>7.347388952906343</v>
      </c>
      <c r="U59" s="8">
        <v>16159</v>
      </c>
      <c r="V59" s="8">
        <v>46.77275769</v>
      </c>
      <c r="W59" s="8">
        <v>2.894532935</v>
      </c>
      <c r="X59" s="8">
        <v>89.75642057931904</v>
      </c>
      <c r="Y59" s="8">
        <v>5.400000095367432</v>
      </c>
      <c r="Z59" s="8">
        <v>42.98366288931904</v>
      </c>
      <c r="AA59" s="8">
        <v>2.660044736018259</v>
      </c>
      <c r="AB59" s="9">
        <f t="shared" si="0"/>
        <v>-7.413952831914543</v>
      </c>
      <c r="AC59" s="9">
        <f t="shared" si="1"/>
        <v>-8.629673480293414</v>
      </c>
      <c r="AD59" s="9">
        <f t="shared" si="2"/>
        <v>-6.814370436651453</v>
      </c>
      <c r="AE59" s="9">
        <f t="shared" si="3"/>
        <v>-8.785503862306728</v>
      </c>
      <c r="AF59" s="9">
        <f t="shared" si="4"/>
        <v>-7.522224231083678</v>
      </c>
      <c r="AG59" s="9">
        <f t="shared" si="5"/>
        <v>-10.16002064903768</v>
      </c>
      <c r="AH59" s="10">
        <f t="shared" si="6"/>
        <v>0.5780917256909492</v>
      </c>
      <c r="AI59" s="10">
        <f t="shared" si="7"/>
        <v>-0.28705694942254084</v>
      </c>
      <c r="AJ59" s="11">
        <f t="shared" si="8"/>
        <v>3604</v>
      </c>
      <c r="AK59" s="10">
        <f t="shared" si="9"/>
        <v>0.45698002362653806</v>
      </c>
    </row>
    <row r="60" spans="1:37" ht="12.75">
      <c r="A60" s="6" t="s">
        <v>182</v>
      </c>
      <c r="B60" s="6" t="s">
        <v>50</v>
      </c>
      <c r="C60" s="7" t="s">
        <v>57</v>
      </c>
      <c r="D60" s="6" t="s">
        <v>42</v>
      </c>
      <c r="E60" s="6" t="s">
        <v>183</v>
      </c>
      <c r="F60" s="6" t="s">
        <v>183</v>
      </c>
      <c r="G60" s="8">
        <v>2334331</v>
      </c>
      <c r="H60" s="8">
        <v>111973.5197</v>
      </c>
      <c r="I60" s="8">
        <v>47.96814149</v>
      </c>
      <c r="J60" s="8">
        <v>398411.22463636764</v>
      </c>
      <c r="K60" s="8">
        <v>184.10000610351562</v>
      </c>
      <c r="L60" s="8">
        <v>286437.70493636763</v>
      </c>
      <c r="M60" s="8">
        <v>122.7065505861712</v>
      </c>
      <c r="N60" s="8">
        <v>2726149</v>
      </c>
      <c r="O60" s="8">
        <v>112993.3322</v>
      </c>
      <c r="P60" s="8">
        <v>41.44796641</v>
      </c>
      <c r="Q60" s="8">
        <v>370913.6220939086</v>
      </c>
      <c r="R60" s="8">
        <v>140.6999969482422</v>
      </c>
      <c r="S60" s="8">
        <v>257920.2898939086</v>
      </c>
      <c r="T60" s="8">
        <v>94.60975533395592</v>
      </c>
      <c r="U60" s="8">
        <v>2612660</v>
      </c>
      <c r="V60" s="8">
        <v>91698.2524</v>
      </c>
      <c r="W60" s="8">
        <v>35.09766001</v>
      </c>
      <c r="X60" s="8">
        <v>270875.2993402103</v>
      </c>
      <c r="Y60" s="8">
        <v>105.9000015258789</v>
      </c>
      <c r="Z60" s="8">
        <v>179177.04694021028</v>
      </c>
      <c r="AA60" s="8">
        <v>68.58031544104868</v>
      </c>
      <c r="AB60" s="9">
        <f t="shared" si="0"/>
        <v>-1.5620130486143422</v>
      </c>
      <c r="AC60" s="9">
        <f t="shared" si="1"/>
        <v>-1.663043572313594</v>
      </c>
      <c r="AD60" s="9">
        <f t="shared" si="2"/>
        <v>-2.7649192718812814</v>
      </c>
      <c r="AE60" s="9">
        <f t="shared" si="3"/>
        <v>-2.841346754144844</v>
      </c>
      <c r="AF60" s="9">
        <f t="shared" si="4"/>
        <v>-2.908950953354925</v>
      </c>
      <c r="AG60" s="9">
        <f t="shared" si="5"/>
        <v>-3.2175504603335146</v>
      </c>
      <c r="AH60" s="10">
        <f t="shared" si="6"/>
        <v>0.1532115312288973</v>
      </c>
      <c r="AI60" s="10">
        <f t="shared" si="7"/>
        <v>0.04162978619290435</v>
      </c>
      <c r="AJ60" s="11">
        <f t="shared" si="8"/>
        <v>-113489</v>
      </c>
      <c r="AK60" s="10">
        <f t="shared" si="9"/>
        <v>0.18846315428867408</v>
      </c>
    </row>
    <row r="61" spans="1:37" ht="12.75">
      <c r="A61" s="6" t="s">
        <v>184</v>
      </c>
      <c r="B61" s="6" t="s">
        <v>71</v>
      </c>
      <c r="C61" s="7" t="s">
        <v>141</v>
      </c>
      <c r="D61" s="6" t="s">
        <v>58</v>
      </c>
      <c r="E61" s="6" t="s">
        <v>185</v>
      </c>
      <c r="F61" s="6" t="s">
        <v>185</v>
      </c>
      <c r="G61" s="8">
        <v>21311</v>
      </c>
      <c r="H61" s="8">
        <v>264.8391399</v>
      </c>
      <c r="I61" s="8">
        <v>12.42734456</v>
      </c>
      <c r="J61" s="8">
        <v>596.8406431629269</v>
      </c>
      <c r="K61" s="8">
        <v>29.5</v>
      </c>
      <c r="L61" s="8">
        <v>332.00150326292686</v>
      </c>
      <c r="M61" s="8">
        <v>15.578879605036219</v>
      </c>
      <c r="N61" s="8">
        <v>20018</v>
      </c>
      <c r="O61" s="8">
        <v>199.9149589</v>
      </c>
      <c r="P61" s="8">
        <v>9.986759859</v>
      </c>
      <c r="Q61" s="8">
        <v>443.6260547521143</v>
      </c>
      <c r="R61" s="8">
        <v>22.600000381469727</v>
      </c>
      <c r="S61" s="8">
        <v>243.71109585211434</v>
      </c>
      <c r="T61" s="8">
        <v>12.174597654716473</v>
      </c>
      <c r="U61" s="8">
        <v>18522</v>
      </c>
      <c r="V61" s="8">
        <v>147.7019786</v>
      </c>
      <c r="W61" s="8">
        <v>7.974407657</v>
      </c>
      <c r="X61" s="8">
        <v>329.3766527555607</v>
      </c>
      <c r="Y61" s="8">
        <v>17.399999618530273</v>
      </c>
      <c r="Z61" s="8">
        <v>181.67467415556072</v>
      </c>
      <c r="AA61" s="8">
        <v>9.808588389782999</v>
      </c>
      <c r="AB61" s="9">
        <f t="shared" si="0"/>
        <v>-2.218309401177442</v>
      </c>
      <c r="AC61" s="9">
        <f t="shared" si="1"/>
        <v>-2.250228306848776</v>
      </c>
      <c r="AD61" s="9">
        <f t="shared" si="2"/>
        <v>-2.639600395244193</v>
      </c>
      <c r="AE61" s="9">
        <f t="shared" si="3"/>
        <v>-2.614797388604959</v>
      </c>
      <c r="AF61" s="9">
        <f t="shared" si="4"/>
        <v>-2.313288786376295</v>
      </c>
      <c r="AG61" s="9">
        <f t="shared" si="5"/>
        <v>-2.160932533858867</v>
      </c>
      <c r="AH61" s="10">
        <f t="shared" si="6"/>
        <v>0.20150201170467524</v>
      </c>
      <c r="AI61" s="10">
        <f t="shared" si="7"/>
        <v>0.07473274053351983</v>
      </c>
      <c r="AJ61" s="11">
        <f t="shared" si="8"/>
        <v>-1496</v>
      </c>
      <c r="AK61" s="10">
        <f t="shared" si="9"/>
        <v>0.26117595495251356</v>
      </c>
    </row>
    <row r="62" spans="1:37" ht="12.75">
      <c r="A62" s="6" t="s">
        <v>186</v>
      </c>
      <c r="B62" s="6" t="s">
        <v>45</v>
      </c>
      <c r="C62" s="7" t="s">
        <v>46</v>
      </c>
      <c r="D62" s="6" t="s">
        <v>54</v>
      </c>
      <c r="E62" s="6" t="s">
        <v>187</v>
      </c>
      <c r="F62" s="6" t="s">
        <v>187</v>
      </c>
      <c r="G62" s="8">
        <v>64046</v>
      </c>
      <c r="H62" s="8">
        <v>249.5104924</v>
      </c>
      <c r="I62" s="8">
        <v>3.895801336</v>
      </c>
      <c r="J62" s="8">
        <v>408.1005828802402</v>
      </c>
      <c r="K62" s="8">
        <v>6.699999809265137</v>
      </c>
      <c r="L62" s="8">
        <v>158.5900904802402</v>
      </c>
      <c r="M62" s="8">
        <v>2.476190401902386</v>
      </c>
      <c r="N62" s="8">
        <v>57469</v>
      </c>
      <c r="O62" s="8">
        <v>143.0495938</v>
      </c>
      <c r="P62" s="8">
        <v>2.489161006</v>
      </c>
      <c r="Q62" s="8">
        <v>231.3195515581479</v>
      </c>
      <c r="R62" s="8">
        <v>4.300000190734863</v>
      </c>
      <c r="S62" s="8">
        <v>88.26995775814791</v>
      </c>
      <c r="T62" s="8">
        <v>1.5359577817283738</v>
      </c>
      <c r="U62" s="8">
        <v>60588</v>
      </c>
      <c r="V62" s="8">
        <v>104.1462668</v>
      </c>
      <c r="W62" s="8">
        <v>1.718925642</v>
      </c>
      <c r="X62" s="8">
        <v>184.0485605554866</v>
      </c>
      <c r="Y62" s="8">
        <v>3</v>
      </c>
      <c r="Z62" s="8">
        <v>79.9022937554866</v>
      </c>
      <c r="AA62" s="8">
        <v>1.3187808436569386</v>
      </c>
      <c r="AB62" s="9">
        <f t="shared" si="0"/>
        <v>-4.090999618865486</v>
      </c>
      <c r="AC62" s="9">
        <f t="shared" si="1"/>
        <v>-3.70246239395622</v>
      </c>
      <c r="AD62" s="9">
        <f t="shared" si="2"/>
        <v>-4.0174760463046</v>
      </c>
      <c r="AE62" s="9">
        <f t="shared" si="3"/>
        <v>-3.6000277838835095</v>
      </c>
      <c r="AF62" s="9">
        <f t="shared" si="4"/>
        <v>-3.1500677216664412</v>
      </c>
      <c r="AG62" s="9">
        <f t="shared" si="5"/>
        <v>-1.52446441970058</v>
      </c>
      <c r="AH62" s="10">
        <f t="shared" si="6"/>
        <v>0.3094357344275382</v>
      </c>
      <c r="AI62" s="10">
        <f t="shared" si="7"/>
        <v>-0.05427273834589083</v>
      </c>
      <c r="AJ62" s="11">
        <f t="shared" si="8"/>
        <v>3119</v>
      </c>
      <c r="AK62" s="10">
        <f t="shared" si="9"/>
        <v>0.2719569204397139</v>
      </c>
    </row>
    <row r="63" spans="1:37" ht="12.75">
      <c r="A63" s="6" t="s">
        <v>188</v>
      </c>
      <c r="B63" s="6" t="s">
        <v>45</v>
      </c>
      <c r="C63" s="7" t="s">
        <v>46</v>
      </c>
      <c r="D63" s="6" t="s">
        <v>54</v>
      </c>
      <c r="E63" s="6" t="s">
        <v>189</v>
      </c>
      <c r="F63" s="6" t="s">
        <v>189</v>
      </c>
      <c r="G63" s="8">
        <v>747802</v>
      </c>
      <c r="H63" s="8">
        <v>2580.444665</v>
      </c>
      <c r="I63" s="8">
        <v>3.450705755</v>
      </c>
      <c r="J63" s="8">
        <v>6399.522315487363</v>
      </c>
      <c r="K63" s="8">
        <v>8.800000190734863</v>
      </c>
      <c r="L63" s="8">
        <v>3819.077650487363</v>
      </c>
      <c r="M63" s="8">
        <v>5.107070655718175</v>
      </c>
      <c r="N63" s="8">
        <v>754895</v>
      </c>
      <c r="O63" s="8">
        <v>2087.638517</v>
      </c>
      <c r="P63" s="8">
        <v>2.765468731</v>
      </c>
      <c r="Q63" s="8">
        <v>4058.059759402623</v>
      </c>
      <c r="R63" s="8">
        <v>5.400000095367432</v>
      </c>
      <c r="S63" s="8">
        <v>1970.4212424026232</v>
      </c>
      <c r="T63" s="8">
        <v>2.610192467035314</v>
      </c>
      <c r="U63" s="8">
        <v>792604</v>
      </c>
      <c r="V63" s="8">
        <v>1786.960484</v>
      </c>
      <c r="W63" s="8">
        <v>2.254543863</v>
      </c>
      <c r="X63" s="8">
        <v>3281.6545527748785</v>
      </c>
      <c r="Y63" s="8">
        <v>4.099999904632568</v>
      </c>
      <c r="Z63" s="8">
        <v>1494.6940687748786</v>
      </c>
      <c r="AA63" s="8">
        <v>1.8858018238299057</v>
      </c>
      <c r="AB63" s="9">
        <f t="shared" si="0"/>
        <v>-2.1281555117206508</v>
      </c>
      <c r="AC63" s="9">
        <f t="shared" si="1"/>
        <v>-2.042624691276485</v>
      </c>
      <c r="AD63" s="9">
        <f t="shared" si="2"/>
        <v>-3.8188239635433203</v>
      </c>
      <c r="AE63" s="9">
        <f t="shared" si="3"/>
        <v>-2.7541202078095135</v>
      </c>
      <c r="AF63" s="9">
        <f t="shared" si="4"/>
        <v>-4.981364407276687</v>
      </c>
      <c r="AG63" s="9">
        <f t="shared" si="5"/>
        <v>-3.250708595873697</v>
      </c>
      <c r="AH63" s="10">
        <f t="shared" si="6"/>
        <v>0.1847516344237414</v>
      </c>
      <c r="AI63" s="10">
        <f t="shared" si="7"/>
        <v>-0.049952642420469075</v>
      </c>
      <c r="AJ63" s="11">
        <f t="shared" si="8"/>
        <v>37709</v>
      </c>
      <c r="AK63" s="10">
        <f t="shared" si="9"/>
        <v>0.14402782404689649</v>
      </c>
    </row>
    <row r="64" spans="1:37" ht="12.75">
      <c r="A64" s="6" t="s">
        <v>190</v>
      </c>
      <c r="B64" s="6" t="s">
        <v>50</v>
      </c>
      <c r="C64" s="7" t="s">
        <v>57</v>
      </c>
      <c r="D64" s="6" t="s">
        <v>47</v>
      </c>
      <c r="E64" s="6" t="s">
        <v>191</v>
      </c>
      <c r="F64" s="6" t="s">
        <v>191</v>
      </c>
      <c r="G64" s="8">
        <v>35845</v>
      </c>
      <c r="H64" s="8">
        <v>1094.994062</v>
      </c>
      <c r="I64" s="8">
        <v>30.54802795</v>
      </c>
      <c r="J64" s="8">
        <v>3141.103767979943</v>
      </c>
      <c r="K64" s="8">
        <v>92.5999984741211</v>
      </c>
      <c r="L64" s="8">
        <v>2046.1097059799429</v>
      </c>
      <c r="M64" s="8">
        <v>57.08215109443278</v>
      </c>
      <c r="N64" s="8">
        <v>38654</v>
      </c>
      <c r="O64" s="8">
        <v>1139.311239</v>
      </c>
      <c r="P64" s="8">
        <v>29.4746013</v>
      </c>
      <c r="Q64" s="8">
        <v>3241.2654703358826</v>
      </c>
      <c r="R64" s="8">
        <v>87.5</v>
      </c>
      <c r="S64" s="8">
        <v>2101.9542313358825</v>
      </c>
      <c r="T64" s="8">
        <v>54.37869900491236</v>
      </c>
      <c r="U64" s="8">
        <v>40945</v>
      </c>
      <c r="V64" s="8">
        <v>1077.732806</v>
      </c>
      <c r="W64" s="8">
        <v>26.32147529</v>
      </c>
      <c r="X64" s="8">
        <v>2912.371880379445</v>
      </c>
      <c r="Y64" s="8">
        <v>73.5</v>
      </c>
      <c r="Z64" s="8">
        <v>1834.639074379445</v>
      </c>
      <c r="AA64" s="8">
        <v>44.80740198753071</v>
      </c>
      <c r="AB64" s="9">
        <f t="shared" si="0"/>
        <v>-0.744574875206522</v>
      </c>
      <c r="AC64" s="9">
        <f t="shared" si="1"/>
        <v>-1.1314376267645987</v>
      </c>
      <c r="AD64" s="9">
        <f t="shared" si="2"/>
        <v>-1.1550185947758431</v>
      </c>
      <c r="AE64" s="9">
        <f t="shared" si="3"/>
        <v>-1.7435338714477782</v>
      </c>
      <c r="AF64" s="9">
        <f t="shared" si="4"/>
        <v>-1.2105906439810263</v>
      </c>
      <c r="AG64" s="9">
        <f t="shared" si="5"/>
        <v>-1.9359916606253313</v>
      </c>
      <c r="AH64" s="10">
        <f t="shared" si="6"/>
        <v>0.10697773238411884</v>
      </c>
      <c r="AI64" s="10">
        <f t="shared" si="7"/>
        <v>-0.05926941584312102</v>
      </c>
      <c r="AJ64" s="11">
        <f t="shared" si="8"/>
        <v>2291</v>
      </c>
      <c r="AK64" s="10">
        <f t="shared" si="9"/>
        <v>0.05404882431779461</v>
      </c>
    </row>
    <row r="65" spans="1:37" ht="12.75">
      <c r="A65" s="6" t="s">
        <v>192</v>
      </c>
      <c r="B65" s="6" t="s">
        <v>50</v>
      </c>
      <c r="C65" s="7" t="s">
        <v>57</v>
      </c>
      <c r="D65" s="6" t="s">
        <v>42</v>
      </c>
      <c r="E65" s="6" t="s">
        <v>193</v>
      </c>
      <c r="F65" s="6" t="s">
        <v>194</v>
      </c>
      <c r="G65" s="8">
        <v>45262</v>
      </c>
      <c r="H65" s="8">
        <v>1914.407266</v>
      </c>
      <c r="I65" s="8">
        <v>42.29612625</v>
      </c>
      <c r="J65" s="8">
        <v>6929.654715003502</v>
      </c>
      <c r="K65" s="8">
        <v>165.1999969482422</v>
      </c>
      <c r="L65" s="8">
        <v>5015.247449003502</v>
      </c>
      <c r="M65" s="8">
        <v>110.80481306622556</v>
      </c>
      <c r="N65" s="8">
        <v>56912</v>
      </c>
      <c r="O65" s="8">
        <v>2082.607298</v>
      </c>
      <c r="P65" s="8">
        <v>36.59346532</v>
      </c>
      <c r="Q65" s="8">
        <v>6764.903865046207</v>
      </c>
      <c r="R65" s="8">
        <v>127.5</v>
      </c>
      <c r="S65" s="8">
        <v>4682.296567046207</v>
      </c>
      <c r="T65" s="8">
        <v>82.27257111059544</v>
      </c>
      <c r="U65" s="8">
        <v>65945</v>
      </c>
      <c r="V65" s="8">
        <v>2062.742685</v>
      </c>
      <c r="W65" s="8">
        <v>31.2797435</v>
      </c>
      <c r="X65" s="8">
        <v>6113.345394899073</v>
      </c>
      <c r="Y65" s="8">
        <v>98.0999984741211</v>
      </c>
      <c r="Z65" s="8">
        <v>4050.6027098990726</v>
      </c>
      <c r="AA65" s="8">
        <v>61.42395496093825</v>
      </c>
      <c r="AB65" s="9">
        <f t="shared" si="0"/>
        <v>-1.5086239416445688</v>
      </c>
      <c r="AC65" s="9">
        <f t="shared" si="1"/>
        <v>-1.5689896578158076</v>
      </c>
      <c r="AD65" s="9">
        <f t="shared" si="2"/>
        <v>-2.6058474579838555</v>
      </c>
      <c r="AE65" s="9">
        <f t="shared" si="3"/>
        <v>-2.6212901358148475</v>
      </c>
      <c r="AF65" s="9">
        <f t="shared" si="4"/>
        <v>-2.9498515379300647</v>
      </c>
      <c r="AG65" s="9">
        <f t="shared" si="5"/>
        <v>-2.922378677869171</v>
      </c>
      <c r="AH65" s="10">
        <f t="shared" si="6"/>
        <v>0.14520958246323312</v>
      </c>
      <c r="AI65" s="10">
        <f t="shared" si="7"/>
        <v>-0.15871872364351983</v>
      </c>
      <c r="AJ65" s="11">
        <f t="shared" si="8"/>
        <v>9033</v>
      </c>
      <c r="AK65" s="10">
        <f t="shared" si="9"/>
        <v>0.00953833832190851</v>
      </c>
    </row>
    <row r="66" spans="1:37" ht="12.75">
      <c r="A66" s="6" t="s">
        <v>195</v>
      </c>
      <c r="B66" s="6" t="s">
        <v>45</v>
      </c>
      <c r="C66" s="7" t="s">
        <v>68</v>
      </c>
      <c r="D66" s="6" t="s">
        <v>58</v>
      </c>
      <c r="E66" s="6" t="s">
        <v>196</v>
      </c>
      <c r="F66" s="6" t="s">
        <v>196</v>
      </c>
      <c r="G66" s="8">
        <v>89459</v>
      </c>
      <c r="H66" s="8">
        <v>2399.659024</v>
      </c>
      <c r="I66" s="8">
        <v>26.82412081</v>
      </c>
      <c r="J66" s="8">
        <v>4384.270816929035</v>
      </c>
      <c r="K66" s="8">
        <v>46.79999923706055</v>
      </c>
      <c r="L66" s="8">
        <v>1984.6117929290353</v>
      </c>
      <c r="M66" s="8">
        <v>22.184596216468275</v>
      </c>
      <c r="N66" s="8">
        <v>57296</v>
      </c>
      <c r="O66" s="8">
        <v>1190.933679</v>
      </c>
      <c r="P66" s="8">
        <v>20.78563388</v>
      </c>
      <c r="Q66" s="8">
        <v>1718.9724643366503</v>
      </c>
      <c r="R66" s="8">
        <v>33.400001525878906</v>
      </c>
      <c r="S66" s="8">
        <v>528.0387853366503</v>
      </c>
      <c r="T66" s="8">
        <v>9.215979917213248</v>
      </c>
      <c r="U66" s="8">
        <v>51794</v>
      </c>
      <c r="V66" s="8">
        <v>778.3695927</v>
      </c>
      <c r="W66" s="8">
        <v>15.02818073</v>
      </c>
      <c r="X66" s="8">
        <v>1214.5898026758714</v>
      </c>
      <c r="Y66" s="8">
        <v>22.399999618530273</v>
      </c>
      <c r="Z66" s="8">
        <v>436.2202099758714</v>
      </c>
      <c r="AA66" s="8">
        <v>8.42221512097678</v>
      </c>
      <c r="AB66" s="9">
        <f aca="true" t="shared" si="10" ref="AB66:AB129">100*(LN(W66/I66)/(2010-1990))</f>
        <v>-2.896871795496075</v>
      </c>
      <c r="AC66" s="9">
        <f aca="true" t="shared" si="11" ref="AC66:AC129">100*(LN(W66/P66)/(2010-2000))</f>
        <v>-3.243349153754656</v>
      </c>
      <c r="AD66" s="9">
        <f aca="true" t="shared" si="12" ref="AD66:AD129">100*(LN(Y66/K66)/(2010-1990))</f>
        <v>-3.684111223951901</v>
      </c>
      <c r="AE66" s="9">
        <f aca="true" t="shared" si="13" ref="AE66:AE129">100*(LN(Y66/R66)/(2010-2000))</f>
        <v>-3.9949500383655536</v>
      </c>
      <c r="AF66" s="9">
        <f aca="true" t="shared" si="14" ref="AF66:AF129">100*(LN(AA66/M66)/(2010-1990))</f>
        <v>-4.842626558820508</v>
      </c>
      <c r="AG66" s="9">
        <f aca="true" t="shared" si="15" ref="AG66:AG129">100*(LN(AA66/T66)/(2010-2000))</f>
        <v>-0.9006605267337492</v>
      </c>
      <c r="AH66" s="10">
        <f aca="true" t="shared" si="16" ref="AH66:AH129">((P66-W66)/P66)</f>
        <v>0.2769919446882896</v>
      </c>
      <c r="AI66" s="10">
        <f aca="true" t="shared" si="17" ref="AI66:AI129">((N66-U66)/N66)</f>
        <v>0.09602764590896398</v>
      </c>
      <c r="AJ66" s="11">
        <f aca="true" t="shared" si="18" ref="AJ66:AJ129">U66-N66</f>
        <v>-5502</v>
      </c>
      <c r="AK66" s="10">
        <f aca="true" t="shared" si="19" ref="AK66:AK129">((O66-V66)/O66)</f>
        <v>0.34642070635404376</v>
      </c>
    </row>
    <row r="67" spans="1:37" ht="12.75">
      <c r="A67" s="6" t="s">
        <v>197</v>
      </c>
      <c r="B67" s="6" t="s">
        <v>45</v>
      </c>
      <c r="C67" s="7" t="s">
        <v>46</v>
      </c>
      <c r="D67" s="6" t="s">
        <v>54</v>
      </c>
      <c r="E67" s="6" t="s">
        <v>198</v>
      </c>
      <c r="F67" s="6" t="s">
        <v>198</v>
      </c>
      <c r="G67" s="8">
        <v>835977</v>
      </c>
      <c r="H67" s="8">
        <v>3018.542286</v>
      </c>
      <c r="I67" s="8">
        <v>3.610795855</v>
      </c>
      <c r="J67" s="8">
        <v>7253.873005190993</v>
      </c>
      <c r="K67" s="8">
        <v>8.5</v>
      </c>
      <c r="L67" s="8">
        <v>4235.3307191909935</v>
      </c>
      <c r="M67" s="8">
        <v>5.066324455327113</v>
      </c>
      <c r="N67" s="8">
        <v>757718</v>
      </c>
      <c r="O67" s="8">
        <v>2125.132355</v>
      </c>
      <c r="P67" s="8">
        <v>2.804648107</v>
      </c>
      <c r="Q67" s="8">
        <v>4661.0287138411495</v>
      </c>
      <c r="R67" s="8">
        <v>5.400000095367432</v>
      </c>
      <c r="S67" s="8">
        <v>2535.8963588411493</v>
      </c>
      <c r="T67" s="8">
        <v>3.346754806987757</v>
      </c>
      <c r="U67" s="8">
        <v>694949</v>
      </c>
      <c r="V67" s="8">
        <v>1617.817872</v>
      </c>
      <c r="W67" s="8">
        <v>2.327966328</v>
      </c>
      <c r="X67" s="8">
        <v>2919.756968193502</v>
      </c>
      <c r="Y67" s="8">
        <v>4.099999904632568</v>
      </c>
      <c r="Z67" s="8">
        <v>1301.9390961935019</v>
      </c>
      <c r="AA67" s="8">
        <v>1.8734311383907336</v>
      </c>
      <c r="AB67" s="9">
        <f t="shared" si="10"/>
        <v>-2.19466570324544</v>
      </c>
      <c r="AC67" s="9">
        <f t="shared" si="11"/>
        <v>-1.862830132079199</v>
      </c>
      <c r="AD67" s="9">
        <f t="shared" si="12"/>
        <v>-3.64539606523179</v>
      </c>
      <c r="AE67" s="9">
        <f t="shared" si="13"/>
        <v>-2.7541202078095135</v>
      </c>
      <c r="AF67" s="9">
        <f t="shared" si="14"/>
        <v>-4.974220061056534</v>
      </c>
      <c r="AG67" s="9">
        <f t="shared" si="15"/>
        <v>-5.8021957901798125</v>
      </c>
      <c r="AH67" s="10">
        <f t="shared" si="16"/>
        <v>0.16996135016377645</v>
      </c>
      <c r="AI67" s="10">
        <f t="shared" si="17"/>
        <v>0.08283952605058874</v>
      </c>
      <c r="AJ67" s="11">
        <f t="shared" si="18"/>
        <v>-62769</v>
      </c>
      <c r="AK67" s="10">
        <f t="shared" si="19"/>
        <v>0.23872135860450916</v>
      </c>
    </row>
    <row r="68" spans="1:37" ht="12.75">
      <c r="A68" s="6" t="s">
        <v>199</v>
      </c>
      <c r="B68" s="6" t="s">
        <v>50</v>
      </c>
      <c r="C68" s="7" t="s">
        <v>57</v>
      </c>
      <c r="D68" s="6" t="s">
        <v>58</v>
      </c>
      <c r="E68" s="6" t="s">
        <v>200</v>
      </c>
      <c r="F68" s="6" t="s">
        <v>200</v>
      </c>
      <c r="G68" s="8">
        <v>579220</v>
      </c>
      <c r="H68" s="8">
        <v>22033.39967</v>
      </c>
      <c r="I68" s="8">
        <v>38.03977706</v>
      </c>
      <c r="J68" s="8">
        <v>67597.44213083482</v>
      </c>
      <c r="K68" s="8">
        <v>121.69999694824219</v>
      </c>
      <c r="L68" s="8">
        <v>45564.042460834826</v>
      </c>
      <c r="M68" s="8">
        <v>78.66448406621807</v>
      </c>
      <c r="N68" s="8">
        <v>658917</v>
      </c>
      <c r="O68" s="8">
        <v>22152.4248</v>
      </c>
      <c r="P68" s="8">
        <v>33.61944645</v>
      </c>
      <c r="Q68" s="8">
        <v>62030.476094223355</v>
      </c>
      <c r="R68" s="8">
        <v>99.0999984741211</v>
      </c>
      <c r="S68" s="8">
        <v>39878.051294223354</v>
      </c>
      <c r="T68" s="8">
        <v>60.520598640228364</v>
      </c>
      <c r="U68" s="8">
        <v>769693</v>
      </c>
      <c r="V68" s="8">
        <v>21547.85206</v>
      </c>
      <c r="W68" s="8">
        <v>27.99538525</v>
      </c>
      <c r="X68" s="8">
        <v>56565.26044549805</v>
      </c>
      <c r="Y68" s="8">
        <v>74.4000015258789</v>
      </c>
      <c r="Z68" s="8">
        <v>35017.40838549804</v>
      </c>
      <c r="AA68" s="8">
        <v>45.495292779716124</v>
      </c>
      <c r="AB68" s="9">
        <f t="shared" si="10"/>
        <v>-1.5329634644745418</v>
      </c>
      <c r="AC68" s="9">
        <f t="shared" si="11"/>
        <v>-1.8306497885094586</v>
      </c>
      <c r="AD68" s="9">
        <f t="shared" si="12"/>
        <v>-2.4605150628461967</v>
      </c>
      <c r="AE68" s="9">
        <f t="shared" si="13"/>
        <v>-2.8667346359040575</v>
      </c>
      <c r="AF68" s="9">
        <f t="shared" si="14"/>
        <v>-2.7379145291873694</v>
      </c>
      <c r="AG68" s="9">
        <f t="shared" si="15"/>
        <v>-2.853749152669153</v>
      </c>
      <c r="AH68" s="10">
        <f t="shared" si="16"/>
        <v>0.16728595482273315</v>
      </c>
      <c r="AI68" s="10">
        <f t="shared" si="17"/>
        <v>-0.16811829107459664</v>
      </c>
      <c r="AJ68" s="11">
        <f t="shared" si="18"/>
        <v>110776</v>
      </c>
      <c r="AK68" s="10">
        <f t="shared" si="19"/>
        <v>0.027291492712797724</v>
      </c>
    </row>
    <row r="69" spans="1:37" ht="12.75">
      <c r="A69" s="6" t="s">
        <v>201</v>
      </c>
      <c r="B69" s="6" t="s">
        <v>45</v>
      </c>
      <c r="C69" s="7" t="s">
        <v>46</v>
      </c>
      <c r="D69" s="6" t="s">
        <v>54</v>
      </c>
      <c r="E69" s="6" t="s">
        <v>202</v>
      </c>
      <c r="F69" s="6" t="s">
        <v>202</v>
      </c>
      <c r="G69" s="8">
        <v>104109</v>
      </c>
      <c r="H69" s="8">
        <v>915.8741111</v>
      </c>
      <c r="I69" s="8">
        <v>8.79726163</v>
      </c>
      <c r="J69" s="8">
        <v>1338.48223061853</v>
      </c>
      <c r="K69" s="8">
        <v>12.699999809265137</v>
      </c>
      <c r="L69" s="8">
        <v>422.60811951852986</v>
      </c>
      <c r="M69" s="8">
        <v>4.059285167646697</v>
      </c>
      <c r="N69" s="8">
        <v>103918</v>
      </c>
      <c r="O69" s="8">
        <v>513.3962366</v>
      </c>
      <c r="P69" s="8">
        <v>4.940397588</v>
      </c>
      <c r="Q69" s="8">
        <v>806.6516098553814</v>
      </c>
      <c r="R69" s="8">
        <v>7.699999809265137</v>
      </c>
      <c r="S69" s="8">
        <v>293.2553732553814</v>
      </c>
      <c r="T69" s="8">
        <v>2.821988233562823</v>
      </c>
      <c r="U69" s="8">
        <v>117596</v>
      </c>
      <c r="V69" s="8">
        <v>263.9793317</v>
      </c>
      <c r="W69" s="8">
        <v>2.244798562</v>
      </c>
      <c r="X69" s="8">
        <v>505.39313341635193</v>
      </c>
      <c r="Y69" s="8">
        <v>4.099999904632568</v>
      </c>
      <c r="Z69" s="8">
        <v>241.41380171635194</v>
      </c>
      <c r="AA69" s="8">
        <v>2.0529082767811144</v>
      </c>
      <c r="AB69" s="9">
        <f t="shared" si="10"/>
        <v>-6.829123524373787</v>
      </c>
      <c r="AC69" s="9">
        <f t="shared" si="11"/>
        <v>-7.888300215877608</v>
      </c>
      <c r="AD69" s="9">
        <f t="shared" si="12"/>
        <v>-5.6530751399806975</v>
      </c>
      <c r="AE69" s="9">
        <f t="shared" si="13"/>
        <v>-6.302333536389638</v>
      </c>
      <c r="AF69" s="9">
        <f t="shared" si="14"/>
        <v>-3.408747158214357</v>
      </c>
      <c r="AG69" s="9">
        <f t="shared" si="15"/>
        <v>-3.1818422449654915</v>
      </c>
      <c r="AH69" s="10">
        <f t="shared" si="16"/>
        <v>0.5456239053608735</v>
      </c>
      <c r="AI69" s="10">
        <f t="shared" si="17"/>
        <v>-0.13162301045054756</v>
      </c>
      <c r="AJ69" s="11">
        <f t="shared" si="18"/>
        <v>13678</v>
      </c>
      <c r="AK69" s="10">
        <f t="shared" si="19"/>
        <v>0.4858175559520648</v>
      </c>
    </row>
    <row r="70" spans="1:37" ht="12.75">
      <c r="A70" s="6" t="s">
        <v>203</v>
      </c>
      <c r="B70" s="6" t="s">
        <v>61</v>
      </c>
      <c r="C70" s="7" t="s">
        <v>62</v>
      </c>
      <c r="D70" s="6" t="s">
        <v>47</v>
      </c>
      <c r="E70" s="6" t="s">
        <v>204</v>
      </c>
      <c r="F70" s="6" t="s">
        <v>204</v>
      </c>
      <c r="G70" s="8">
        <v>2792</v>
      </c>
      <c r="H70" s="8">
        <v>27.41234834</v>
      </c>
      <c r="I70" s="8">
        <v>9.818176339</v>
      </c>
      <c r="J70" s="8">
        <v>62.976447232327025</v>
      </c>
      <c r="K70" s="8">
        <v>21.200000762939453</v>
      </c>
      <c r="L70" s="8">
        <v>35.564098892327024</v>
      </c>
      <c r="M70" s="8">
        <v>12.737857769458103</v>
      </c>
      <c r="N70" s="8">
        <v>1971</v>
      </c>
      <c r="O70" s="8">
        <v>14.3750104</v>
      </c>
      <c r="P70" s="8">
        <v>7.293257432</v>
      </c>
      <c r="Q70" s="8">
        <v>33.133459848250915</v>
      </c>
      <c r="R70" s="8">
        <v>15.100000381469727</v>
      </c>
      <c r="S70" s="8">
        <v>18.758449448250914</v>
      </c>
      <c r="T70" s="8">
        <v>9.517224479072002</v>
      </c>
      <c r="U70" s="8">
        <v>2031</v>
      </c>
      <c r="V70" s="8">
        <v>11.14243666</v>
      </c>
      <c r="W70" s="8">
        <v>5.486182499</v>
      </c>
      <c r="X70" s="8">
        <v>23.318012902801204</v>
      </c>
      <c r="Y70" s="8">
        <v>11.100000381469727</v>
      </c>
      <c r="Z70" s="8">
        <v>12.175576242801204</v>
      </c>
      <c r="AA70" s="8">
        <v>5.994867672477206</v>
      </c>
      <c r="AB70" s="9">
        <f t="shared" si="10"/>
        <v>-2.910013689922622</v>
      </c>
      <c r="AC70" s="9">
        <f t="shared" si="11"/>
        <v>-2.8471762360818014</v>
      </c>
      <c r="AD70" s="9">
        <f t="shared" si="12"/>
        <v>-3.235280374903731</v>
      </c>
      <c r="AE70" s="9">
        <f t="shared" si="13"/>
        <v>-3.077496263988442</v>
      </c>
      <c r="AF70" s="9">
        <f t="shared" si="14"/>
        <v>-3.768373853933013</v>
      </c>
      <c r="AG70" s="9">
        <f t="shared" si="15"/>
        <v>-4.621995447248361</v>
      </c>
      <c r="AH70" s="10">
        <f t="shared" si="16"/>
        <v>0.24777336462459865</v>
      </c>
      <c r="AI70" s="10">
        <f t="shared" si="17"/>
        <v>-0.030441400304414</v>
      </c>
      <c r="AJ70" s="11">
        <f t="shared" si="18"/>
        <v>60</v>
      </c>
      <c r="AK70" s="10">
        <f t="shared" si="19"/>
        <v>0.2248745322646863</v>
      </c>
    </row>
    <row r="71" spans="1:37" ht="12.75">
      <c r="A71" s="6" t="s">
        <v>205</v>
      </c>
      <c r="B71" s="6" t="s">
        <v>61</v>
      </c>
      <c r="C71" s="7" t="s">
        <v>62</v>
      </c>
      <c r="D71" s="6" t="s">
        <v>58</v>
      </c>
      <c r="E71" s="6" t="s">
        <v>206</v>
      </c>
      <c r="F71" s="6" t="s">
        <v>206</v>
      </c>
      <c r="G71" s="8">
        <v>349947</v>
      </c>
      <c r="H71" s="8">
        <v>9778.374225</v>
      </c>
      <c r="I71" s="8">
        <v>27.94244335</v>
      </c>
      <c r="J71" s="8">
        <v>25720.361956889872</v>
      </c>
      <c r="K71" s="8">
        <v>77.9000015258789</v>
      </c>
      <c r="L71" s="8">
        <v>15941.987731889873</v>
      </c>
      <c r="M71" s="8">
        <v>45.55543477123642</v>
      </c>
      <c r="N71" s="8">
        <v>412904</v>
      </c>
      <c r="O71" s="8">
        <v>8322.907093</v>
      </c>
      <c r="P71" s="8">
        <v>20.15700282</v>
      </c>
      <c r="Q71" s="8">
        <v>19183.030682020395</v>
      </c>
      <c r="R71" s="8">
        <v>48.5</v>
      </c>
      <c r="S71" s="8">
        <v>10860.123589020395</v>
      </c>
      <c r="T71" s="8">
        <v>26.30181250126033</v>
      </c>
      <c r="U71" s="8">
        <v>466567</v>
      </c>
      <c r="V71" s="8">
        <v>6832.145263</v>
      </c>
      <c r="W71" s="8">
        <v>14.6434387</v>
      </c>
      <c r="X71" s="8">
        <v>14340.153882909271</v>
      </c>
      <c r="Y71" s="8">
        <v>31.799997329711914</v>
      </c>
      <c r="Z71" s="8">
        <v>7508.008619909271</v>
      </c>
      <c r="AA71" s="8">
        <v>16.092026696935854</v>
      </c>
      <c r="AB71" s="9">
        <f t="shared" si="10"/>
        <v>-3.2307721753293834</v>
      </c>
      <c r="AC71" s="9">
        <f t="shared" si="11"/>
        <v>-3.195593976758366</v>
      </c>
      <c r="AD71" s="9">
        <f t="shared" si="12"/>
        <v>-4.479798833247804</v>
      </c>
      <c r="AE71" s="9">
        <f t="shared" si="13"/>
        <v>-4.220975921286334</v>
      </c>
      <c r="AF71" s="9">
        <f t="shared" si="14"/>
        <v>-5.203030089451099</v>
      </c>
      <c r="AG71" s="9">
        <f t="shared" si="15"/>
        <v>-4.913139401015278</v>
      </c>
      <c r="AH71" s="10">
        <f t="shared" si="16"/>
        <v>0.273530949478728</v>
      </c>
      <c r="AI71" s="10">
        <f t="shared" si="17"/>
        <v>-0.12996483444093543</v>
      </c>
      <c r="AJ71" s="11">
        <f t="shared" si="18"/>
        <v>53663</v>
      </c>
      <c r="AK71" s="10">
        <f t="shared" si="19"/>
        <v>0.17911551977479218</v>
      </c>
    </row>
    <row r="72" spans="1:37" ht="12.75">
      <c r="A72" s="6" t="s">
        <v>207</v>
      </c>
      <c r="B72" s="6" t="s">
        <v>50</v>
      </c>
      <c r="C72" s="7" t="s">
        <v>57</v>
      </c>
      <c r="D72" s="6" t="s">
        <v>42</v>
      </c>
      <c r="E72" s="6" t="s">
        <v>208</v>
      </c>
      <c r="F72" s="6" t="s">
        <v>208</v>
      </c>
      <c r="G72" s="8">
        <v>276748</v>
      </c>
      <c r="H72" s="8">
        <v>14200.16437</v>
      </c>
      <c r="I72" s="8">
        <v>51.31081118</v>
      </c>
      <c r="J72" s="8">
        <v>58354.76478421579</v>
      </c>
      <c r="K72" s="8">
        <v>229.1999969482422</v>
      </c>
      <c r="L72" s="8">
        <v>44154.60041421579</v>
      </c>
      <c r="M72" s="8">
        <v>159.54803797756728</v>
      </c>
      <c r="N72" s="8">
        <v>354555</v>
      </c>
      <c r="O72" s="8">
        <v>15852.46465</v>
      </c>
      <c r="P72" s="8">
        <v>44.71087603</v>
      </c>
      <c r="Q72" s="8">
        <v>58847.9345162362</v>
      </c>
      <c r="R72" s="8">
        <v>175</v>
      </c>
      <c r="S72" s="8">
        <v>42995.4698662362</v>
      </c>
      <c r="T72" s="8">
        <v>121.26600912759996</v>
      </c>
      <c r="U72" s="8">
        <v>389862</v>
      </c>
      <c r="V72" s="8">
        <v>14781.20845</v>
      </c>
      <c r="W72" s="8">
        <v>37.9139502</v>
      </c>
      <c r="X72" s="8">
        <v>48473.7683664701</v>
      </c>
      <c r="Y72" s="8">
        <v>129.89999389648438</v>
      </c>
      <c r="Z72" s="8">
        <v>33692.559916470105</v>
      </c>
      <c r="AA72" s="8">
        <v>86.42175928013016</v>
      </c>
      <c r="AB72" s="9">
        <f t="shared" si="10"/>
        <v>-1.512911753516237</v>
      </c>
      <c r="AC72" s="9">
        <f t="shared" si="11"/>
        <v>-1.6489766013761868</v>
      </c>
      <c r="AD72" s="9">
        <f t="shared" si="12"/>
        <v>-2.8391504741773526</v>
      </c>
      <c r="AE72" s="9">
        <f t="shared" si="13"/>
        <v>-2.9802109723322485</v>
      </c>
      <c r="AF72" s="9">
        <f t="shared" si="14"/>
        <v>-3.065527838998544</v>
      </c>
      <c r="AG72" s="9">
        <f t="shared" si="15"/>
        <v>-3.3874706752114805</v>
      </c>
      <c r="AH72" s="10">
        <f t="shared" si="16"/>
        <v>0.15201951814675727</v>
      </c>
      <c r="AI72" s="10">
        <f t="shared" si="17"/>
        <v>-0.09958116512247747</v>
      </c>
      <c r="AJ72" s="11">
        <f t="shared" si="18"/>
        <v>35307</v>
      </c>
      <c r="AK72" s="10">
        <f t="shared" si="19"/>
        <v>0.0675766338958529</v>
      </c>
    </row>
    <row r="73" spans="1:37" ht="12.75">
      <c r="A73" s="6" t="s">
        <v>209</v>
      </c>
      <c r="B73" s="6" t="s">
        <v>50</v>
      </c>
      <c r="C73" s="7" t="s">
        <v>57</v>
      </c>
      <c r="D73" s="6" t="s">
        <v>42</v>
      </c>
      <c r="E73" s="6" t="s">
        <v>210</v>
      </c>
      <c r="F73" s="6" t="s">
        <v>210</v>
      </c>
      <c r="G73" s="8">
        <v>46430</v>
      </c>
      <c r="H73" s="8">
        <v>2224.943162</v>
      </c>
      <c r="I73" s="8">
        <v>47.92037824</v>
      </c>
      <c r="J73" s="8">
        <v>8762.475828607781</v>
      </c>
      <c r="K73" s="8">
        <v>209.89999389648438</v>
      </c>
      <c r="L73" s="8">
        <v>6537.532666607782</v>
      </c>
      <c r="M73" s="8">
        <v>140.80406346344566</v>
      </c>
      <c r="N73" s="8">
        <v>52046</v>
      </c>
      <c r="O73" s="8">
        <v>2282.631331</v>
      </c>
      <c r="P73" s="8">
        <v>43.85795895</v>
      </c>
      <c r="Q73" s="8">
        <v>8504.740793824689</v>
      </c>
      <c r="R73" s="8">
        <v>176.8000030517578</v>
      </c>
      <c r="S73" s="8">
        <v>6222.109462824688</v>
      </c>
      <c r="T73" s="8">
        <v>119.55019526620082</v>
      </c>
      <c r="U73" s="8">
        <v>58159</v>
      </c>
      <c r="V73" s="8">
        <v>2329.128526</v>
      </c>
      <c r="W73" s="8">
        <v>40.04760271</v>
      </c>
      <c r="X73" s="8">
        <v>8183.0465490095485</v>
      </c>
      <c r="Y73" s="8">
        <v>149.5</v>
      </c>
      <c r="Z73" s="8">
        <v>5853.918023009548</v>
      </c>
      <c r="AA73" s="8">
        <v>100.65369113997056</v>
      </c>
      <c r="AB73" s="9">
        <f t="shared" si="10"/>
        <v>-0.8973601631833781</v>
      </c>
      <c r="AC73" s="9">
        <f t="shared" si="11"/>
        <v>-0.908873920445873</v>
      </c>
      <c r="AD73" s="9">
        <f t="shared" si="12"/>
        <v>-1.6966740245881942</v>
      </c>
      <c r="AE73" s="9">
        <f t="shared" si="13"/>
        <v>-1.6772277463387535</v>
      </c>
      <c r="AF73" s="9">
        <f t="shared" si="14"/>
        <v>-1.6784173934735458</v>
      </c>
      <c r="AG73" s="9">
        <f t="shared" si="15"/>
        <v>-1.720505028079733</v>
      </c>
      <c r="AH73" s="10">
        <f t="shared" si="16"/>
        <v>0.08687947025405289</v>
      </c>
      <c r="AI73" s="10">
        <f t="shared" si="17"/>
        <v>-0.11745379087730085</v>
      </c>
      <c r="AJ73" s="11">
        <f t="shared" si="18"/>
        <v>6113</v>
      </c>
      <c r="AK73" s="10">
        <f t="shared" si="19"/>
        <v>-0.020369997716464323</v>
      </c>
    </row>
    <row r="74" spans="1:37" ht="12.75">
      <c r="A74" s="6" t="s">
        <v>211</v>
      </c>
      <c r="B74" s="6" t="s">
        <v>61</v>
      </c>
      <c r="C74" s="7" t="s">
        <v>62</v>
      </c>
      <c r="D74" s="6" t="s">
        <v>58</v>
      </c>
      <c r="E74" s="6" t="s">
        <v>212</v>
      </c>
      <c r="F74" s="6" t="s">
        <v>212</v>
      </c>
      <c r="G74" s="8">
        <v>18180</v>
      </c>
      <c r="H74" s="8">
        <v>612.7804109</v>
      </c>
      <c r="I74" s="8">
        <v>33.70629323</v>
      </c>
      <c r="J74" s="8">
        <v>1277.403384277032</v>
      </c>
      <c r="K74" s="8">
        <v>65.80000305175781</v>
      </c>
      <c r="L74" s="8">
        <v>664.622973377032</v>
      </c>
      <c r="M74" s="8">
        <v>36.55791932766953</v>
      </c>
      <c r="N74" s="8">
        <v>15411</v>
      </c>
      <c r="O74" s="8">
        <v>408.5633013</v>
      </c>
      <c r="P74" s="8">
        <v>26.51114797</v>
      </c>
      <c r="Q74" s="8">
        <v>745.4706746901447</v>
      </c>
      <c r="R74" s="8">
        <v>46.79999923706055</v>
      </c>
      <c r="S74" s="8">
        <v>336.90737339014476</v>
      </c>
      <c r="T74" s="8">
        <v>21.861486820462314</v>
      </c>
      <c r="U74" s="8">
        <v>13624</v>
      </c>
      <c r="V74" s="8">
        <v>259.8562087</v>
      </c>
      <c r="W74" s="8">
        <v>19.0734152</v>
      </c>
      <c r="X74" s="8">
        <v>342.4496704522444</v>
      </c>
      <c r="Y74" s="8">
        <v>30.399999618530273</v>
      </c>
      <c r="Z74" s="8">
        <v>82.59346175224437</v>
      </c>
      <c r="AA74" s="8">
        <v>6.062350392854108</v>
      </c>
      <c r="AB74" s="9">
        <f t="shared" si="10"/>
        <v>-2.846945357519339</v>
      </c>
      <c r="AC74" s="9">
        <f t="shared" si="11"/>
        <v>-3.2926983149498907</v>
      </c>
      <c r="AD74" s="9">
        <f t="shared" si="12"/>
        <v>-3.8608864442336945</v>
      </c>
      <c r="AE74" s="9">
        <f t="shared" si="13"/>
        <v>-4.314405907576462</v>
      </c>
      <c r="AF74" s="9">
        <f t="shared" si="14"/>
        <v>-8.984001276529632</v>
      </c>
      <c r="AG74" s="9">
        <f t="shared" si="15"/>
        <v>-12.826289175183653</v>
      </c>
      <c r="AH74" s="10">
        <f t="shared" si="16"/>
        <v>0.28055113940809107</v>
      </c>
      <c r="AI74" s="10">
        <f t="shared" si="17"/>
        <v>0.11595613522808383</v>
      </c>
      <c r="AJ74" s="11">
        <f t="shared" si="18"/>
        <v>-1787</v>
      </c>
      <c r="AK74" s="10">
        <f t="shared" si="19"/>
        <v>0.36397564863714293</v>
      </c>
    </row>
    <row r="75" spans="1:37" ht="12.75">
      <c r="A75" s="6" t="s">
        <v>213</v>
      </c>
      <c r="B75" s="6" t="s">
        <v>61</v>
      </c>
      <c r="C75" s="7" t="s">
        <v>62</v>
      </c>
      <c r="D75" s="6" t="s">
        <v>42</v>
      </c>
      <c r="E75" s="6" t="s">
        <v>214</v>
      </c>
      <c r="F75" s="6" t="s">
        <v>214</v>
      </c>
      <c r="G75" s="8">
        <v>266412</v>
      </c>
      <c r="H75" s="8">
        <v>10114.52233</v>
      </c>
      <c r="I75" s="8">
        <v>37.965716</v>
      </c>
      <c r="J75" s="8">
        <v>38152.544078786996</v>
      </c>
      <c r="K75" s="8">
        <v>150.5</v>
      </c>
      <c r="L75" s="8">
        <v>28038.021748786996</v>
      </c>
      <c r="M75" s="8">
        <v>105.24308870766706</v>
      </c>
      <c r="N75" s="8">
        <v>266764</v>
      </c>
      <c r="O75" s="8">
        <v>8404.907241</v>
      </c>
      <c r="P75" s="8">
        <v>31.50690213</v>
      </c>
      <c r="Q75" s="8">
        <v>29147.487920478627</v>
      </c>
      <c r="R75" s="8">
        <v>109</v>
      </c>
      <c r="S75" s="8">
        <v>20742.580679478626</v>
      </c>
      <c r="T75" s="8">
        <v>77.75629649982241</v>
      </c>
      <c r="U75" s="8">
        <v>266456</v>
      </c>
      <c r="V75" s="8">
        <v>7224.810376</v>
      </c>
      <c r="W75" s="8">
        <v>27.11445933</v>
      </c>
      <c r="X75" s="8">
        <v>45435.951346791495</v>
      </c>
      <c r="Y75" s="8">
        <v>164.8000030517578</v>
      </c>
      <c r="Z75" s="8">
        <v>38211.14097079149</v>
      </c>
      <c r="AA75" s="8">
        <v>143.4050686446974</v>
      </c>
      <c r="AB75" s="9">
        <f t="shared" si="10"/>
        <v>-1.6830820087732141</v>
      </c>
      <c r="AC75" s="9">
        <f t="shared" si="11"/>
        <v>-1.5013949685889534</v>
      </c>
      <c r="AD75" s="9">
        <f t="shared" si="12"/>
        <v>0.4538477590219429</v>
      </c>
      <c r="AE75" s="9">
        <f t="shared" si="13"/>
        <v>4.133847537641754</v>
      </c>
      <c r="AF75" s="9">
        <f t="shared" si="14"/>
        <v>1.5470023440855998</v>
      </c>
      <c r="AG75" s="9">
        <f t="shared" si="15"/>
        <v>6.120937420373214</v>
      </c>
      <c r="AH75" s="10">
        <f t="shared" si="16"/>
        <v>0.13941208126004997</v>
      </c>
      <c r="AI75" s="10">
        <f t="shared" si="17"/>
        <v>0.001154578578818731</v>
      </c>
      <c r="AJ75" s="11">
        <f t="shared" si="18"/>
        <v>-308</v>
      </c>
      <c r="AK75" s="10">
        <f t="shared" si="19"/>
        <v>0.14040569766711603</v>
      </c>
    </row>
    <row r="76" spans="1:37" ht="12.75">
      <c r="A76" s="6" t="s">
        <v>215</v>
      </c>
      <c r="B76" s="6" t="s">
        <v>61</v>
      </c>
      <c r="C76" s="7" t="s">
        <v>62</v>
      </c>
      <c r="D76" s="6" t="s">
        <v>58</v>
      </c>
      <c r="E76" s="6" t="s">
        <v>216</v>
      </c>
      <c r="F76" s="6" t="s">
        <v>216</v>
      </c>
      <c r="G76" s="8">
        <v>188108</v>
      </c>
      <c r="H76" s="8">
        <v>4339.547314</v>
      </c>
      <c r="I76" s="8">
        <v>23.06944582</v>
      </c>
      <c r="J76" s="8">
        <v>10550.122547473125</v>
      </c>
      <c r="K76" s="8">
        <v>58.099998474121094</v>
      </c>
      <c r="L76" s="8">
        <v>6210.575233473125</v>
      </c>
      <c r="M76" s="8">
        <v>33.01600800323816</v>
      </c>
      <c r="N76" s="8">
        <v>196746</v>
      </c>
      <c r="O76" s="8">
        <v>3289.106587</v>
      </c>
      <c r="P76" s="8">
        <v>16.7175271</v>
      </c>
      <c r="Q76" s="8">
        <v>7212.272783575151</v>
      </c>
      <c r="R76" s="8">
        <v>37.400001525878906</v>
      </c>
      <c r="S76" s="8">
        <v>3923.166196575151</v>
      </c>
      <c r="T76" s="8">
        <v>19.940258996752927</v>
      </c>
      <c r="U76" s="8">
        <v>203430</v>
      </c>
      <c r="V76" s="8">
        <v>2386.879452</v>
      </c>
      <c r="W76" s="8">
        <v>11.73317334</v>
      </c>
      <c r="X76" s="8">
        <v>4842.8519673055025</v>
      </c>
      <c r="Y76" s="8">
        <v>24</v>
      </c>
      <c r="Z76" s="8">
        <v>2455.9725153055024</v>
      </c>
      <c r="AA76" s="8">
        <v>12.072813819522699</v>
      </c>
      <c r="AB76" s="9">
        <f t="shared" si="10"/>
        <v>-3.380444460882248</v>
      </c>
      <c r="AC76" s="9">
        <f t="shared" si="11"/>
        <v>-3.540375379529438</v>
      </c>
      <c r="AD76" s="9">
        <f t="shared" si="12"/>
        <v>-4.420559036234718</v>
      </c>
      <c r="AE76" s="9">
        <f t="shared" si="13"/>
        <v>-4.43616914871441</v>
      </c>
      <c r="AF76" s="9">
        <f t="shared" si="14"/>
        <v>-5.030182009255286</v>
      </c>
      <c r="AG76" s="9">
        <f t="shared" si="15"/>
        <v>-5.017846202493641</v>
      </c>
      <c r="AH76" s="10">
        <f t="shared" si="16"/>
        <v>0.2981513790996038</v>
      </c>
      <c r="AI76" s="10">
        <f t="shared" si="17"/>
        <v>-0.033972736421579094</v>
      </c>
      <c r="AJ76" s="11">
        <f t="shared" si="18"/>
        <v>6684</v>
      </c>
      <c r="AK76" s="10">
        <f t="shared" si="19"/>
        <v>0.274307661103474</v>
      </c>
    </row>
    <row r="77" spans="1:37" ht="12.75">
      <c r="A77" s="6" t="s">
        <v>217</v>
      </c>
      <c r="B77" s="6" t="s">
        <v>45</v>
      </c>
      <c r="C77" s="7" t="s">
        <v>46</v>
      </c>
      <c r="D77" s="6" t="s">
        <v>54</v>
      </c>
      <c r="E77" s="6" t="s">
        <v>218</v>
      </c>
      <c r="F77" s="6" t="s">
        <v>218</v>
      </c>
      <c r="G77" s="8">
        <v>125558</v>
      </c>
      <c r="H77" s="8">
        <v>1568.47245</v>
      </c>
      <c r="I77" s="8">
        <v>12.49201525</v>
      </c>
      <c r="J77" s="8">
        <v>2626.411557657746</v>
      </c>
      <c r="K77" s="8">
        <v>18.700000762939453</v>
      </c>
      <c r="L77" s="8">
        <v>1057.939107657746</v>
      </c>
      <c r="M77" s="8">
        <v>8.425899645245591</v>
      </c>
      <c r="N77" s="8">
        <v>96361</v>
      </c>
      <c r="O77" s="8">
        <v>633.0605203</v>
      </c>
      <c r="P77" s="8">
        <v>6.569675702</v>
      </c>
      <c r="Q77" s="8">
        <v>990.2869699743145</v>
      </c>
      <c r="R77" s="8">
        <v>11</v>
      </c>
      <c r="S77" s="8">
        <v>357.2264496743145</v>
      </c>
      <c r="T77" s="8">
        <v>3.707168353112924</v>
      </c>
      <c r="U77" s="8">
        <v>99293</v>
      </c>
      <c r="V77" s="8">
        <v>363.7047769</v>
      </c>
      <c r="W77" s="8">
        <v>3.662944788</v>
      </c>
      <c r="X77" s="8">
        <v>634.3559153372275</v>
      </c>
      <c r="Y77" s="8">
        <v>6.400000095367432</v>
      </c>
      <c r="Z77" s="8">
        <v>270.65113843722753</v>
      </c>
      <c r="AA77" s="8">
        <v>2.725782667833861</v>
      </c>
      <c r="AB77" s="9">
        <f t="shared" si="10"/>
        <v>-6.134111247046899</v>
      </c>
      <c r="AC77" s="9">
        <f t="shared" si="11"/>
        <v>-5.841970600600662</v>
      </c>
      <c r="AD77" s="9">
        <f t="shared" si="12"/>
        <v>-5.36112779696327</v>
      </c>
      <c r="AE77" s="9">
        <f t="shared" si="13"/>
        <v>-5.415972675315832</v>
      </c>
      <c r="AF77" s="9">
        <f t="shared" si="14"/>
        <v>-5.642773244630807</v>
      </c>
      <c r="AG77" s="9">
        <f t="shared" si="15"/>
        <v>-3.075127336287261</v>
      </c>
      <c r="AH77" s="10">
        <f t="shared" si="16"/>
        <v>0.44244663600596096</v>
      </c>
      <c r="AI77" s="10">
        <f t="shared" si="17"/>
        <v>-0.03042724753790434</v>
      </c>
      <c r="AJ77" s="11">
        <f t="shared" si="18"/>
        <v>2932</v>
      </c>
      <c r="AK77" s="10">
        <f t="shared" si="19"/>
        <v>0.4254818216627305</v>
      </c>
    </row>
    <row r="78" spans="1:37" ht="12.75">
      <c r="A78" s="6" t="s">
        <v>219</v>
      </c>
      <c r="B78" s="6" t="s">
        <v>45</v>
      </c>
      <c r="C78" s="7" t="s">
        <v>46</v>
      </c>
      <c r="D78" s="6" t="s">
        <v>54</v>
      </c>
      <c r="E78" s="6" t="s">
        <v>220</v>
      </c>
      <c r="F78" s="6" t="s">
        <v>220</v>
      </c>
      <c r="G78" s="8">
        <v>4459</v>
      </c>
      <c r="H78" s="8">
        <v>14.40720684</v>
      </c>
      <c r="I78" s="8">
        <v>3.231039883</v>
      </c>
      <c r="J78" s="8">
        <v>27.23700033669462</v>
      </c>
      <c r="K78" s="8">
        <v>6.300000190734863</v>
      </c>
      <c r="L78" s="8">
        <v>12.82979349669462</v>
      </c>
      <c r="M78" s="8">
        <v>2.877280443304467</v>
      </c>
      <c r="N78" s="8">
        <v>4149</v>
      </c>
      <c r="O78" s="8">
        <v>8.022502004</v>
      </c>
      <c r="P78" s="8">
        <v>1.93359894</v>
      </c>
      <c r="Q78" s="8">
        <v>15.823301803664362</v>
      </c>
      <c r="R78" s="8">
        <v>3.9000000953674316</v>
      </c>
      <c r="S78" s="8">
        <v>7.800799799664363</v>
      </c>
      <c r="T78" s="8">
        <v>1.8801638466291546</v>
      </c>
      <c r="U78" s="8">
        <v>4724</v>
      </c>
      <c r="V78" s="8">
        <v>5.242394709</v>
      </c>
      <c r="W78" s="8">
        <v>1.109736391</v>
      </c>
      <c r="X78" s="8">
        <v>11.728463249571487</v>
      </c>
      <c r="Y78" s="8">
        <v>2.4000000953674316</v>
      </c>
      <c r="Z78" s="8">
        <v>6.486068540571487</v>
      </c>
      <c r="AA78" s="8">
        <v>1.373003501391085</v>
      </c>
      <c r="AB78" s="9">
        <f t="shared" si="10"/>
        <v>-5.343407645440388</v>
      </c>
      <c r="AC78" s="9">
        <f t="shared" si="11"/>
        <v>-5.552605006722476</v>
      </c>
      <c r="AD78" s="9">
        <f t="shared" si="12"/>
        <v>-4.825404432912663</v>
      </c>
      <c r="AE78" s="9">
        <f t="shared" si="13"/>
        <v>-4.85507800498459</v>
      </c>
      <c r="AF78" s="9">
        <f t="shared" si="14"/>
        <v>-3.6992244027361947</v>
      </c>
      <c r="AG78" s="9">
        <f t="shared" si="15"/>
        <v>-3.1435824854844654</v>
      </c>
      <c r="AH78" s="10">
        <f t="shared" si="16"/>
        <v>0.42607726553677155</v>
      </c>
      <c r="AI78" s="10">
        <f t="shared" si="17"/>
        <v>-0.138587611472644</v>
      </c>
      <c r="AJ78" s="11">
        <f t="shared" si="18"/>
        <v>575</v>
      </c>
      <c r="AK78" s="10">
        <f t="shared" si="19"/>
        <v>0.34653868501545343</v>
      </c>
    </row>
    <row r="79" spans="1:37" ht="12.75">
      <c r="A79" s="6" t="s">
        <v>221</v>
      </c>
      <c r="B79" s="6" t="s">
        <v>83</v>
      </c>
      <c r="C79" s="7" t="s">
        <v>41</v>
      </c>
      <c r="D79" s="6" t="s">
        <v>58</v>
      </c>
      <c r="E79" s="6" t="s">
        <v>222</v>
      </c>
      <c r="F79" s="6" t="s">
        <v>222</v>
      </c>
      <c r="G79" s="8">
        <v>27365475</v>
      </c>
      <c r="H79" s="8">
        <v>1298680.489</v>
      </c>
      <c r="I79" s="8">
        <v>47.45689556</v>
      </c>
      <c r="J79" s="8">
        <v>3078338.038091408</v>
      </c>
      <c r="K79" s="8">
        <v>114.80000305175781</v>
      </c>
      <c r="L79" s="8">
        <v>1779657.549091408</v>
      </c>
      <c r="M79" s="8">
        <v>65.03294933091452</v>
      </c>
      <c r="N79" s="8">
        <v>27286377</v>
      </c>
      <c r="O79" s="8">
        <v>1079680.206</v>
      </c>
      <c r="P79" s="8">
        <v>39.5684706</v>
      </c>
      <c r="Q79" s="8">
        <v>2293994.276341478</v>
      </c>
      <c r="R79" s="8">
        <v>85.5</v>
      </c>
      <c r="S79" s="8">
        <v>1214314.0703414779</v>
      </c>
      <c r="T79" s="8">
        <v>44.50257615151612</v>
      </c>
      <c r="U79" s="8">
        <v>27165244</v>
      </c>
      <c r="V79" s="8">
        <v>875175.8566</v>
      </c>
      <c r="W79" s="8">
        <v>32.21674934</v>
      </c>
      <c r="X79" s="8">
        <v>1696305.2389952412</v>
      </c>
      <c r="Y79" s="8">
        <v>62.70000457763672</v>
      </c>
      <c r="Z79" s="8">
        <v>821129.3823952412</v>
      </c>
      <c r="AA79" s="8">
        <v>30.22720437906765</v>
      </c>
      <c r="AB79" s="9">
        <f t="shared" si="10"/>
        <v>-1.936676770017657</v>
      </c>
      <c r="AC79" s="9">
        <f t="shared" si="11"/>
        <v>-2.0554612100806766</v>
      </c>
      <c r="AD79" s="9">
        <f t="shared" si="12"/>
        <v>-3.024149949106447</v>
      </c>
      <c r="AE79" s="9">
        <f t="shared" si="13"/>
        <v>-3.1015485529528215</v>
      </c>
      <c r="AF79" s="9">
        <f t="shared" si="14"/>
        <v>-3.830758640453498</v>
      </c>
      <c r="AG79" s="9">
        <f t="shared" si="15"/>
        <v>-3.868047523905233</v>
      </c>
      <c r="AH79" s="10">
        <f t="shared" si="16"/>
        <v>0.18579745814082585</v>
      </c>
      <c r="AI79" s="10">
        <f t="shared" si="17"/>
        <v>0.004439321497317141</v>
      </c>
      <c r="AJ79" s="11">
        <f t="shared" si="18"/>
        <v>-121133</v>
      </c>
      <c r="AK79" s="10">
        <f t="shared" si="19"/>
        <v>0.18941196500920193</v>
      </c>
    </row>
    <row r="80" spans="1:37" ht="12.75">
      <c r="A80" s="6" t="s">
        <v>223</v>
      </c>
      <c r="B80" s="6" t="s">
        <v>83</v>
      </c>
      <c r="C80" s="7" t="s">
        <v>108</v>
      </c>
      <c r="D80" s="6" t="s">
        <v>58</v>
      </c>
      <c r="E80" s="6" t="s">
        <v>224</v>
      </c>
      <c r="F80" s="6" t="s">
        <v>224</v>
      </c>
      <c r="G80" s="8">
        <v>4774905</v>
      </c>
      <c r="H80" s="8">
        <v>149183.9607</v>
      </c>
      <c r="I80" s="8">
        <v>31.24333587</v>
      </c>
      <c r="J80" s="8">
        <v>403217.6382758266</v>
      </c>
      <c r="K80" s="8">
        <v>85</v>
      </c>
      <c r="L80" s="8">
        <v>254033.6775758266</v>
      </c>
      <c r="M80" s="8">
        <v>53.20182863864864</v>
      </c>
      <c r="N80" s="8">
        <v>4577620</v>
      </c>
      <c r="O80" s="8">
        <v>105319.3049</v>
      </c>
      <c r="P80" s="8">
        <v>23.00743726</v>
      </c>
      <c r="Q80" s="8">
        <v>240210.56998781493</v>
      </c>
      <c r="R80" s="8">
        <v>54</v>
      </c>
      <c r="S80" s="8">
        <v>134891.26508781494</v>
      </c>
      <c r="T80" s="8">
        <v>29.467554119349124</v>
      </c>
      <c r="U80" s="8">
        <v>4371818</v>
      </c>
      <c r="V80" s="8">
        <v>73404.35112</v>
      </c>
      <c r="W80" s="8">
        <v>16.79034926</v>
      </c>
      <c r="X80" s="8">
        <v>151410.3045179777</v>
      </c>
      <c r="Y80" s="8">
        <v>35.29999923706055</v>
      </c>
      <c r="Z80" s="8">
        <v>78005.95339797769</v>
      </c>
      <c r="AA80" s="8">
        <v>17.842909608308876</v>
      </c>
      <c r="AB80" s="9">
        <f t="shared" si="10"/>
        <v>-3.1050091437008924</v>
      </c>
      <c r="AC80" s="9">
        <f t="shared" si="11"/>
        <v>-3.1501325024953135</v>
      </c>
      <c r="AD80" s="9">
        <f t="shared" si="12"/>
        <v>-4.393841570820406</v>
      </c>
      <c r="AE80" s="9">
        <f t="shared" si="13"/>
        <v>-4.251011042380392</v>
      </c>
      <c r="AF80" s="9">
        <f t="shared" si="14"/>
        <v>-5.4624328008713325</v>
      </c>
      <c r="AG80" s="9">
        <f t="shared" si="15"/>
        <v>-5.016835892049299</v>
      </c>
      <c r="AH80" s="10">
        <f t="shared" si="16"/>
        <v>0.2702207955515685</v>
      </c>
      <c r="AI80" s="10">
        <f t="shared" si="17"/>
        <v>0.04495829710635658</v>
      </c>
      <c r="AJ80" s="11">
        <f t="shared" si="18"/>
        <v>-205802</v>
      </c>
      <c r="AK80" s="10">
        <f t="shared" si="19"/>
        <v>0.3030304255264791</v>
      </c>
    </row>
    <row r="81" spans="1:37" ht="12.75">
      <c r="A81" s="6" t="s">
        <v>225</v>
      </c>
      <c r="B81" s="6" t="s">
        <v>40</v>
      </c>
      <c r="C81" s="7" t="s">
        <v>41</v>
      </c>
      <c r="D81" s="6" t="s">
        <v>47</v>
      </c>
      <c r="E81" s="6" t="s">
        <v>226</v>
      </c>
      <c r="F81" s="6" t="s">
        <v>227</v>
      </c>
      <c r="G81" s="8">
        <v>1823861</v>
      </c>
      <c r="H81" s="8">
        <v>51106.64955</v>
      </c>
      <c r="I81" s="8">
        <v>28.02113184</v>
      </c>
      <c r="J81" s="8">
        <v>121935.75694843588</v>
      </c>
      <c r="K81" s="8">
        <v>64.80000305175781</v>
      </c>
      <c r="L81" s="8">
        <v>70829.10739843588</v>
      </c>
      <c r="M81" s="8">
        <v>38.83470692033871</v>
      </c>
      <c r="N81" s="8">
        <v>1236808</v>
      </c>
      <c r="O81" s="8">
        <v>26278.4242</v>
      </c>
      <c r="P81" s="8">
        <v>21.2469714</v>
      </c>
      <c r="Q81" s="8">
        <v>56268.83597191871</v>
      </c>
      <c r="R81" s="8">
        <v>43.900001525878906</v>
      </c>
      <c r="S81" s="8">
        <v>29990.411771918705</v>
      </c>
      <c r="T81" s="8">
        <v>24.248235596728602</v>
      </c>
      <c r="U81" s="8">
        <v>1266541</v>
      </c>
      <c r="V81" s="8">
        <v>17772.63285</v>
      </c>
      <c r="W81" s="8">
        <v>14.03241809</v>
      </c>
      <c r="X81" s="8">
        <v>34175.664327130915</v>
      </c>
      <c r="Y81" s="8">
        <v>25.799999237060547</v>
      </c>
      <c r="Z81" s="8">
        <v>16403.031477130913</v>
      </c>
      <c r="AA81" s="8">
        <v>12.951046572618583</v>
      </c>
      <c r="AB81" s="9">
        <f t="shared" si="10"/>
        <v>-3.457943517219369</v>
      </c>
      <c r="AC81" s="9">
        <f t="shared" si="11"/>
        <v>-4.14844132206755</v>
      </c>
      <c r="AD81" s="9">
        <f t="shared" si="12"/>
        <v>-4.604655940484906</v>
      </c>
      <c r="AE81" s="9">
        <f t="shared" si="13"/>
        <v>-5.31539892482912</v>
      </c>
      <c r="AF81" s="9">
        <f t="shared" si="14"/>
        <v>-5.490688768763947</v>
      </c>
      <c r="AG81" s="9">
        <f t="shared" si="15"/>
        <v>-6.2716725454014615</v>
      </c>
      <c r="AH81" s="10">
        <f t="shared" si="16"/>
        <v>0.33955678549084883</v>
      </c>
      <c r="AI81" s="10">
        <f t="shared" si="17"/>
        <v>-0.02404010970174837</v>
      </c>
      <c r="AJ81" s="11">
        <f t="shared" si="18"/>
        <v>29733</v>
      </c>
      <c r="AK81" s="10">
        <f t="shared" si="19"/>
        <v>0.32367965770184953</v>
      </c>
    </row>
    <row r="82" spans="1:37" ht="12.75">
      <c r="A82" s="6" t="s">
        <v>228</v>
      </c>
      <c r="B82" s="6" t="s">
        <v>40</v>
      </c>
      <c r="C82" s="7" t="s">
        <v>80</v>
      </c>
      <c r="D82" s="6" t="s">
        <v>58</v>
      </c>
      <c r="E82" s="6" t="s">
        <v>229</v>
      </c>
      <c r="F82" s="6" t="s">
        <v>229</v>
      </c>
      <c r="G82" s="8">
        <v>674364</v>
      </c>
      <c r="H82" s="8">
        <v>15532.0612</v>
      </c>
      <c r="I82" s="8">
        <v>23.03216245</v>
      </c>
      <c r="J82" s="8">
        <v>30229.266249574444</v>
      </c>
      <c r="K82" s="8">
        <v>46.099998474121094</v>
      </c>
      <c r="L82" s="8">
        <v>14697.205049574444</v>
      </c>
      <c r="M82" s="8">
        <v>21.794172063714026</v>
      </c>
      <c r="N82" s="8">
        <v>898008</v>
      </c>
      <c r="O82" s="8">
        <v>19579.2296</v>
      </c>
      <c r="P82" s="8">
        <v>21.80295676</v>
      </c>
      <c r="Q82" s="8">
        <v>37365.23592693263</v>
      </c>
      <c r="R82" s="8">
        <v>42.79999923706055</v>
      </c>
      <c r="S82" s="8">
        <v>17786.006326932635</v>
      </c>
      <c r="T82" s="8">
        <v>19.806066679731845</v>
      </c>
      <c r="U82" s="8">
        <v>1125493</v>
      </c>
      <c r="V82" s="8">
        <v>22705.55301</v>
      </c>
      <c r="W82" s="8">
        <v>20.17387315</v>
      </c>
      <c r="X82" s="8">
        <v>42593.15279786334</v>
      </c>
      <c r="Y82" s="8">
        <v>38.599998474121094</v>
      </c>
      <c r="Z82" s="8">
        <v>19887.59978786334</v>
      </c>
      <c r="AA82" s="8">
        <v>17.670123037516305</v>
      </c>
      <c r="AB82" s="9">
        <f t="shared" si="10"/>
        <v>-0.6625162384929361</v>
      </c>
      <c r="AC82" s="9">
        <f t="shared" si="11"/>
        <v>-0.7765723297392324</v>
      </c>
      <c r="AD82" s="9">
        <f t="shared" si="12"/>
        <v>-0.8878033998151698</v>
      </c>
      <c r="AE82" s="9">
        <f t="shared" si="13"/>
        <v>-1.0328584782182004</v>
      </c>
      <c r="AF82" s="9">
        <f t="shared" si="14"/>
        <v>-1.0488367407304684</v>
      </c>
      <c r="AG82" s="9">
        <f t="shared" si="15"/>
        <v>-1.1411303935518269</v>
      </c>
      <c r="AH82" s="10">
        <f t="shared" si="16"/>
        <v>0.07471847180785778</v>
      </c>
      <c r="AI82" s="10">
        <f t="shared" si="17"/>
        <v>-0.25332179668778004</v>
      </c>
      <c r="AJ82" s="11">
        <f t="shared" si="18"/>
        <v>227485</v>
      </c>
      <c r="AK82" s="10">
        <f t="shared" si="19"/>
        <v>-0.159675506844253</v>
      </c>
    </row>
    <row r="83" spans="1:37" ht="12.75">
      <c r="A83" s="6" t="s">
        <v>230</v>
      </c>
      <c r="B83" s="6" t="s">
        <v>45</v>
      </c>
      <c r="C83" s="7" t="s">
        <v>46</v>
      </c>
      <c r="D83" s="6" t="s">
        <v>54</v>
      </c>
      <c r="E83" s="6" t="s">
        <v>231</v>
      </c>
      <c r="F83" s="6" t="s">
        <v>231</v>
      </c>
      <c r="G83" s="8">
        <v>50986</v>
      </c>
      <c r="H83" s="8">
        <v>246.8603626</v>
      </c>
      <c r="I83" s="8">
        <v>4.841728368</v>
      </c>
      <c r="J83" s="8">
        <v>468.63403615928274</v>
      </c>
      <c r="K83" s="8">
        <v>9</v>
      </c>
      <c r="L83" s="8">
        <v>221.77367355928274</v>
      </c>
      <c r="M83" s="8">
        <v>4.349697437713936</v>
      </c>
      <c r="N83" s="8">
        <v>56932</v>
      </c>
      <c r="O83" s="8">
        <v>224.9361989</v>
      </c>
      <c r="P83" s="8">
        <v>3.950962533</v>
      </c>
      <c r="Q83" s="8">
        <v>390.3299651473412</v>
      </c>
      <c r="R83" s="8">
        <v>7</v>
      </c>
      <c r="S83" s="8">
        <v>165.39376624734123</v>
      </c>
      <c r="T83" s="8">
        <v>2.905110768062623</v>
      </c>
      <c r="U83" s="8">
        <v>72155</v>
      </c>
      <c r="V83" s="8">
        <v>150.4566982</v>
      </c>
      <c r="W83" s="8">
        <v>2.085187419</v>
      </c>
      <c r="X83" s="8">
        <v>301.36284082834885</v>
      </c>
      <c r="Y83" s="8">
        <v>3.9000000953674316</v>
      </c>
      <c r="Z83" s="8">
        <v>150.90614262834885</v>
      </c>
      <c r="AA83" s="8">
        <v>2.0914162930960964</v>
      </c>
      <c r="AB83" s="9">
        <f t="shared" si="10"/>
        <v>-4.212065086950284</v>
      </c>
      <c r="AC83" s="9">
        <f t="shared" si="11"/>
        <v>-6.391004880489682</v>
      </c>
      <c r="AD83" s="9">
        <f t="shared" si="12"/>
        <v>-4.181239998737157</v>
      </c>
      <c r="AE83" s="9">
        <f t="shared" si="13"/>
        <v>-5.849335714665252</v>
      </c>
      <c r="AF83" s="9">
        <f t="shared" si="14"/>
        <v>-3.661323997299045</v>
      </c>
      <c r="AG83" s="9">
        <f t="shared" si="15"/>
        <v>-3.286300310457446</v>
      </c>
      <c r="AH83" s="10">
        <f t="shared" si="16"/>
        <v>0.4722330567339754</v>
      </c>
      <c r="AI83" s="10">
        <f t="shared" si="17"/>
        <v>-0.26738916602262347</v>
      </c>
      <c r="AJ83" s="11">
        <f t="shared" si="18"/>
        <v>15223</v>
      </c>
      <c r="AK83" s="10">
        <f t="shared" si="19"/>
        <v>0.33111389391403107</v>
      </c>
    </row>
    <row r="84" spans="1:37" ht="12.75">
      <c r="A84" s="6" t="s">
        <v>232</v>
      </c>
      <c r="B84" s="6" t="s">
        <v>45</v>
      </c>
      <c r="C84" s="7" t="s">
        <v>46</v>
      </c>
      <c r="D84" s="6" t="s">
        <v>54</v>
      </c>
      <c r="E84" s="6" t="s">
        <v>233</v>
      </c>
      <c r="F84" s="6" t="s">
        <v>233</v>
      </c>
      <c r="G84" s="8">
        <v>100442</v>
      </c>
      <c r="H84" s="8">
        <v>612.8436866</v>
      </c>
      <c r="I84" s="8">
        <v>6.101468376</v>
      </c>
      <c r="J84" s="8">
        <v>1163.947952088209</v>
      </c>
      <c r="K84" s="8">
        <v>11.5</v>
      </c>
      <c r="L84" s="8">
        <v>551.104265488209</v>
      </c>
      <c r="M84" s="8">
        <v>5.486791038491955</v>
      </c>
      <c r="N84" s="8">
        <v>127504</v>
      </c>
      <c r="O84" s="8">
        <v>448.8102188</v>
      </c>
      <c r="P84" s="8">
        <v>3.519969717</v>
      </c>
      <c r="Q84" s="8">
        <v>896.6975920416611</v>
      </c>
      <c r="R84" s="8">
        <v>6.900000095367432</v>
      </c>
      <c r="S84" s="8">
        <v>447.8873732416611</v>
      </c>
      <c r="T84" s="8">
        <v>3.5127319397168804</v>
      </c>
      <c r="U84" s="8">
        <v>154106</v>
      </c>
      <c r="V84" s="8">
        <v>345.3642275</v>
      </c>
      <c r="W84" s="8">
        <v>2.241082291</v>
      </c>
      <c r="X84" s="8">
        <v>689.7938831883491</v>
      </c>
      <c r="Y84" s="8">
        <v>4.5</v>
      </c>
      <c r="Z84" s="8">
        <v>344.4296556883491</v>
      </c>
      <c r="AA84" s="8">
        <v>2.235017816881556</v>
      </c>
      <c r="AB84" s="9">
        <f t="shared" si="10"/>
        <v>-5.007852723917565</v>
      </c>
      <c r="AC84" s="9">
        <f t="shared" si="11"/>
        <v>-4.514934716429762</v>
      </c>
      <c r="AD84" s="9">
        <f t="shared" si="12"/>
        <v>-4.691348192964651</v>
      </c>
      <c r="AE84" s="9">
        <f t="shared" si="13"/>
        <v>-4.274440286483064</v>
      </c>
      <c r="AF84" s="9">
        <f t="shared" si="14"/>
        <v>-4.490471872714773</v>
      </c>
      <c r="AG84" s="9">
        <f t="shared" si="15"/>
        <v>-4.521448653465707</v>
      </c>
      <c r="AH84" s="10">
        <f t="shared" si="16"/>
        <v>0.3633234171940462</v>
      </c>
      <c r="AI84" s="10">
        <f t="shared" si="17"/>
        <v>-0.20863659179319866</v>
      </c>
      <c r="AJ84" s="11">
        <f t="shared" si="18"/>
        <v>26602</v>
      </c>
      <c r="AK84" s="10">
        <f t="shared" si="19"/>
        <v>0.2304893849711961</v>
      </c>
    </row>
    <row r="85" spans="1:37" ht="12.75">
      <c r="A85" s="6" t="s">
        <v>234</v>
      </c>
      <c r="B85" s="6" t="s">
        <v>45</v>
      </c>
      <c r="C85" s="7" t="s">
        <v>46</v>
      </c>
      <c r="D85" s="6" t="s">
        <v>54</v>
      </c>
      <c r="E85" s="6" t="s">
        <v>235</v>
      </c>
      <c r="F85" s="6" t="s">
        <v>235</v>
      </c>
      <c r="G85" s="8">
        <v>555298</v>
      </c>
      <c r="H85" s="8">
        <v>3435.00917</v>
      </c>
      <c r="I85" s="8">
        <v>6.185884282</v>
      </c>
      <c r="J85" s="8">
        <v>5443.186502262527</v>
      </c>
      <c r="K85" s="8">
        <v>9.600000381469727</v>
      </c>
      <c r="L85" s="8">
        <v>2008.1773322625272</v>
      </c>
      <c r="M85" s="8">
        <v>3.6163957591464895</v>
      </c>
      <c r="N85" s="8">
        <v>523835</v>
      </c>
      <c r="O85" s="8">
        <v>1820.930972</v>
      </c>
      <c r="P85" s="8">
        <v>3.476153696</v>
      </c>
      <c r="Q85" s="8">
        <v>2870.9993697399796</v>
      </c>
      <c r="R85" s="8">
        <v>5.599999904632568</v>
      </c>
      <c r="S85" s="8">
        <v>1050.0683977399794</v>
      </c>
      <c r="T85" s="8">
        <v>2.004578536638406</v>
      </c>
      <c r="U85" s="8">
        <v>558524</v>
      </c>
      <c r="V85" s="8">
        <v>1256.38479</v>
      </c>
      <c r="W85" s="8">
        <v>2.249473237</v>
      </c>
      <c r="X85" s="8">
        <v>2157.00462538225</v>
      </c>
      <c r="Y85" s="8">
        <v>3.700000047683716</v>
      </c>
      <c r="Z85" s="8">
        <v>900.6198353822501</v>
      </c>
      <c r="AA85" s="8">
        <v>1.6124997947845574</v>
      </c>
      <c r="AB85" s="9">
        <f t="shared" si="10"/>
        <v>-5.0578694786811225</v>
      </c>
      <c r="AC85" s="9">
        <f t="shared" si="11"/>
        <v>-4.352303508484505</v>
      </c>
      <c r="AD85" s="9">
        <f t="shared" si="12"/>
        <v>-4.767151528362751</v>
      </c>
      <c r="AE85" s="9">
        <f t="shared" si="13"/>
        <v>-4.144337481735354</v>
      </c>
      <c r="AF85" s="9">
        <f t="shared" si="14"/>
        <v>-4.038461203926533</v>
      </c>
      <c r="AG85" s="9">
        <f t="shared" si="15"/>
        <v>-2.1764819007434477</v>
      </c>
      <c r="AH85" s="10">
        <f t="shared" si="16"/>
        <v>0.3528844137160959</v>
      </c>
      <c r="AI85" s="10">
        <f t="shared" si="17"/>
        <v>-0.06622123378544771</v>
      </c>
      <c r="AJ85" s="11">
        <f t="shared" si="18"/>
        <v>34689</v>
      </c>
      <c r="AK85" s="10">
        <f t="shared" si="19"/>
        <v>0.31003162156110553</v>
      </c>
    </row>
    <row r="86" spans="1:37" ht="12.75">
      <c r="A86" s="6" t="s">
        <v>236</v>
      </c>
      <c r="B86" s="6" t="s">
        <v>61</v>
      </c>
      <c r="C86" s="7" t="s">
        <v>62</v>
      </c>
      <c r="D86" s="6" t="s">
        <v>47</v>
      </c>
      <c r="E86" s="6" t="s">
        <v>237</v>
      </c>
      <c r="F86" s="6" t="s">
        <v>237</v>
      </c>
      <c r="G86" s="8">
        <v>61238</v>
      </c>
      <c r="H86" s="8">
        <v>824.8254069</v>
      </c>
      <c r="I86" s="8">
        <v>13.46917611</v>
      </c>
      <c r="J86" s="8">
        <v>2223.7047222172855</v>
      </c>
      <c r="K86" s="8">
        <v>38</v>
      </c>
      <c r="L86" s="8">
        <v>1398.8793153172855</v>
      </c>
      <c r="M86" s="8">
        <v>22.843321390595474</v>
      </c>
      <c r="N86" s="8">
        <v>56650</v>
      </c>
      <c r="O86" s="8">
        <v>639.6059581</v>
      </c>
      <c r="P86" s="8">
        <v>11.2904847</v>
      </c>
      <c r="Q86" s="8">
        <v>1717.1304823970684</v>
      </c>
      <c r="R86" s="8">
        <v>30.299999237060547</v>
      </c>
      <c r="S86" s="8">
        <v>1077.5245242970684</v>
      </c>
      <c r="T86" s="8">
        <v>19.020732997300414</v>
      </c>
      <c r="U86" s="8">
        <v>50568</v>
      </c>
      <c r="V86" s="8">
        <v>468.9858455</v>
      </c>
      <c r="W86" s="8">
        <v>9.274360178</v>
      </c>
      <c r="X86" s="8">
        <v>1312.836411338465</v>
      </c>
      <c r="Y86" s="8">
        <v>23.799999237060547</v>
      </c>
      <c r="Z86" s="8">
        <v>843.8505658384651</v>
      </c>
      <c r="AA86" s="8">
        <v>16.68744197592282</v>
      </c>
      <c r="AB86" s="9">
        <f t="shared" si="10"/>
        <v>-1.8657510056547724</v>
      </c>
      <c r="AC86" s="9">
        <f t="shared" si="11"/>
        <v>-1.967066864280944</v>
      </c>
      <c r="AD86" s="9">
        <f t="shared" si="12"/>
        <v>-2.339503055526184</v>
      </c>
      <c r="AE86" s="9">
        <f t="shared" si="13"/>
        <v>-2.4146213871465436</v>
      </c>
      <c r="AF86" s="9">
        <f t="shared" si="14"/>
        <v>-1.5700116753133728</v>
      </c>
      <c r="AG86" s="9">
        <f t="shared" si="15"/>
        <v>-1.308731355572181</v>
      </c>
      <c r="AH86" s="10">
        <f t="shared" si="16"/>
        <v>0.17856846500132983</v>
      </c>
      <c r="AI86" s="10">
        <f t="shared" si="17"/>
        <v>0.10736098852603707</v>
      </c>
      <c r="AJ86" s="11">
        <f t="shared" si="18"/>
        <v>-6082</v>
      </c>
      <c r="AK86" s="10">
        <f t="shared" si="19"/>
        <v>0.2667581663980125</v>
      </c>
    </row>
    <row r="87" spans="1:37" ht="12.75">
      <c r="A87" s="6" t="s">
        <v>238</v>
      </c>
      <c r="B87" s="6" t="s">
        <v>71</v>
      </c>
      <c r="C87" s="7" t="s">
        <v>46</v>
      </c>
      <c r="D87" s="6" t="s">
        <v>54</v>
      </c>
      <c r="E87" s="6" t="s">
        <v>239</v>
      </c>
      <c r="F87" s="6" t="s">
        <v>239</v>
      </c>
      <c r="G87" s="8">
        <v>1280417</v>
      </c>
      <c r="H87" s="8">
        <v>3254.681938</v>
      </c>
      <c r="I87" s="8">
        <v>2.541892164</v>
      </c>
      <c r="J87" s="8">
        <v>7864.009007919954</v>
      </c>
      <c r="K87" s="8">
        <v>6.400000095367432</v>
      </c>
      <c r="L87" s="8">
        <v>4609.327069919953</v>
      </c>
      <c r="M87" s="8">
        <v>3.599864005179526</v>
      </c>
      <c r="N87" s="8">
        <v>1153943</v>
      </c>
      <c r="O87" s="8">
        <v>1996.748252</v>
      </c>
      <c r="P87" s="8">
        <v>1.730369916</v>
      </c>
      <c r="Q87" s="8">
        <v>5316.977977418902</v>
      </c>
      <c r="R87" s="8">
        <v>4.5</v>
      </c>
      <c r="S87" s="8">
        <v>3320.2297254189016</v>
      </c>
      <c r="T87" s="8">
        <v>2.877290928077818</v>
      </c>
      <c r="U87" s="8">
        <v>1077132</v>
      </c>
      <c r="V87" s="8">
        <v>1276.113662</v>
      </c>
      <c r="W87" s="8">
        <v>1.184732848</v>
      </c>
      <c r="X87" s="8">
        <v>3469.5619897115</v>
      </c>
      <c r="Y87" s="8">
        <v>3.200000047683716</v>
      </c>
      <c r="Z87" s="8">
        <v>2193.4483277114996</v>
      </c>
      <c r="AA87" s="8">
        <v>2.036378389753066</v>
      </c>
      <c r="AB87" s="9">
        <f t="shared" si="10"/>
        <v>-3.8169572285368867</v>
      </c>
      <c r="AC87" s="9">
        <f t="shared" si="11"/>
        <v>-3.788179054851179</v>
      </c>
      <c r="AD87" s="9">
        <f t="shared" si="12"/>
        <v>-3.465735902799726</v>
      </c>
      <c r="AE87" s="9">
        <f t="shared" si="13"/>
        <v>-3.4092657206943224</v>
      </c>
      <c r="AF87" s="9">
        <f t="shared" si="14"/>
        <v>-2.848615687025487</v>
      </c>
      <c r="AG87" s="9">
        <f t="shared" si="15"/>
        <v>-3.456762704816546</v>
      </c>
      <c r="AH87" s="10">
        <f t="shared" si="16"/>
        <v>0.3153297239825568</v>
      </c>
      <c r="AI87" s="10">
        <f t="shared" si="17"/>
        <v>0.06656394639943221</v>
      </c>
      <c r="AJ87" s="11">
        <f t="shared" si="18"/>
        <v>-76811</v>
      </c>
      <c r="AK87" s="10">
        <f t="shared" si="19"/>
        <v>0.3609040795594497</v>
      </c>
    </row>
    <row r="88" spans="1:37" ht="12.75">
      <c r="A88" s="6" t="s">
        <v>240</v>
      </c>
      <c r="B88" s="6" t="s">
        <v>40</v>
      </c>
      <c r="C88" s="7" t="s">
        <v>80</v>
      </c>
      <c r="D88" s="6" t="s">
        <v>47</v>
      </c>
      <c r="E88" s="6" t="s">
        <v>241</v>
      </c>
      <c r="F88" s="6" t="s">
        <v>241</v>
      </c>
      <c r="G88" s="8">
        <v>124417</v>
      </c>
      <c r="H88" s="8">
        <v>2527.964206</v>
      </c>
      <c r="I88" s="8">
        <v>20.31847903</v>
      </c>
      <c r="J88" s="8">
        <v>4776.235789770439</v>
      </c>
      <c r="K88" s="8">
        <v>38.29999923706055</v>
      </c>
      <c r="L88" s="8">
        <v>2248.2715837704386</v>
      </c>
      <c r="M88" s="8">
        <v>18.07045326418768</v>
      </c>
      <c r="N88" s="8">
        <v>145674</v>
      </c>
      <c r="O88" s="8">
        <v>2407.607901</v>
      </c>
      <c r="P88" s="8">
        <v>16.52736865</v>
      </c>
      <c r="Q88" s="8">
        <v>4455.217851236927</v>
      </c>
      <c r="R88" s="8">
        <v>29.399999618530273</v>
      </c>
      <c r="S88" s="8">
        <v>2047.6099502369275</v>
      </c>
      <c r="T88" s="8">
        <v>14.056111250030394</v>
      </c>
      <c r="U88" s="8">
        <v>153479</v>
      </c>
      <c r="V88" s="8">
        <v>1975.089738</v>
      </c>
      <c r="W88" s="8">
        <v>12.86879468</v>
      </c>
      <c r="X88" s="8">
        <v>3669.9738811776397</v>
      </c>
      <c r="Y88" s="8">
        <v>21.700000762939453</v>
      </c>
      <c r="Z88" s="8">
        <v>1694.8841431776398</v>
      </c>
      <c r="AA88" s="8">
        <v>11.043101291887748</v>
      </c>
      <c r="AB88" s="9">
        <f t="shared" si="10"/>
        <v>-2.28362702629182</v>
      </c>
      <c r="AC88" s="9">
        <f t="shared" si="11"/>
        <v>-2.5021234906893293</v>
      </c>
      <c r="AD88" s="9">
        <f t="shared" si="12"/>
        <v>-2.840687902807983</v>
      </c>
      <c r="AE88" s="9">
        <f t="shared" si="13"/>
        <v>-3.036823656645616</v>
      </c>
      <c r="AF88" s="9">
        <f t="shared" si="14"/>
        <v>-2.4623613628248866</v>
      </c>
      <c r="AG88" s="9">
        <f t="shared" si="15"/>
        <v>-2.4125135010489784</v>
      </c>
      <c r="AH88" s="10">
        <f t="shared" si="16"/>
        <v>0.2213645769921154</v>
      </c>
      <c r="AI88" s="10">
        <f t="shared" si="17"/>
        <v>-0.053578538380218844</v>
      </c>
      <c r="AJ88" s="11">
        <f t="shared" si="18"/>
        <v>7805</v>
      </c>
      <c r="AK88" s="10">
        <f t="shared" si="19"/>
        <v>0.1796464294789669</v>
      </c>
    </row>
    <row r="89" spans="1:37" ht="12.75">
      <c r="A89" s="6" t="s">
        <v>242</v>
      </c>
      <c r="B89" s="6" t="s">
        <v>45</v>
      </c>
      <c r="C89" s="7" t="s">
        <v>68</v>
      </c>
      <c r="D89" s="6" t="s">
        <v>47</v>
      </c>
      <c r="E89" s="6" t="s">
        <v>243</v>
      </c>
      <c r="F89" s="6" t="s">
        <v>243</v>
      </c>
      <c r="G89" s="8">
        <v>373624</v>
      </c>
      <c r="H89" s="8">
        <v>9712.427256</v>
      </c>
      <c r="I89" s="8">
        <v>25.99519104</v>
      </c>
      <c r="J89" s="8">
        <v>23027.98684002526</v>
      </c>
      <c r="K89" s="8">
        <v>57.400001525878906</v>
      </c>
      <c r="L89" s="8">
        <v>13315.559584025259</v>
      </c>
      <c r="M89" s="8">
        <v>35.6389300045641</v>
      </c>
      <c r="N89" s="8">
        <v>238221</v>
      </c>
      <c r="O89" s="8">
        <v>5105.558298</v>
      </c>
      <c r="P89" s="8">
        <v>21.43202446</v>
      </c>
      <c r="Q89" s="8">
        <v>9399.972786658966</v>
      </c>
      <c r="R89" s="8">
        <v>43.900001525878906</v>
      </c>
      <c r="S89" s="8">
        <v>4294.414488658966</v>
      </c>
      <c r="T89" s="8">
        <v>18.027018980941925</v>
      </c>
      <c r="U89" s="8">
        <v>344096</v>
      </c>
      <c r="V89" s="8">
        <v>5961.696542</v>
      </c>
      <c r="W89" s="8">
        <v>17.32567813</v>
      </c>
      <c r="X89" s="8">
        <v>12685.955602720718</v>
      </c>
      <c r="Y89" s="8">
        <v>33.20000076293945</v>
      </c>
      <c r="Z89" s="8">
        <v>6724.2590607207185</v>
      </c>
      <c r="AA89" s="8">
        <v>19.541811182695287</v>
      </c>
      <c r="AB89" s="9">
        <f t="shared" si="10"/>
        <v>-2.028609374507899</v>
      </c>
      <c r="AC89" s="9">
        <f t="shared" si="11"/>
        <v>-2.1269658751302547</v>
      </c>
      <c r="AD89" s="9">
        <f t="shared" si="12"/>
        <v>-2.73747215503115</v>
      </c>
      <c r="AE89" s="9">
        <f t="shared" si="13"/>
        <v>-2.7936445593664003</v>
      </c>
      <c r="AF89" s="9">
        <f t="shared" si="14"/>
        <v>-3.0044112324289762</v>
      </c>
      <c r="AG89" s="9">
        <f t="shared" si="15"/>
        <v>0.8068464641076297</v>
      </c>
      <c r="AH89" s="10">
        <f t="shared" si="16"/>
        <v>0.19159862091721414</v>
      </c>
      <c r="AI89" s="10">
        <f t="shared" si="17"/>
        <v>-0.4444402466617133</v>
      </c>
      <c r="AJ89" s="11">
        <f t="shared" si="18"/>
        <v>105875</v>
      </c>
      <c r="AK89" s="10">
        <f t="shared" si="19"/>
        <v>-0.16768748764172858</v>
      </c>
    </row>
    <row r="90" spans="1:37" ht="12.75">
      <c r="A90" s="6" t="s">
        <v>244</v>
      </c>
      <c r="B90" s="6" t="s">
        <v>50</v>
      </c>
      <c r="C90" s="7" t="s">
        <v>57</v>
      </c>
      <c r="D90" s="6" t="s">
        <v>42</v>
      </c>
      <c r="E90" s="6" t="s">
        <v>245</v>
      </c>
      <c r="F90" s="6" t="s">
        <v>245</v>
      </c>
      <c r="G90" s="8">
        <v>986725</v>
      </c>
      <c r="H90" s="8">
        <v>30447.46263</v>
      </c>
      <c r="I90" s="8">
        <v>30.85709051</v>
      </c>
      <c r="J90" s="8">
        <v>97023.84095444389</v>
      </c>
      <c r="K90" s="8">
        <v>99.4000015258789</v>
      </c>
      <c r="L90" s="8">
        <v>66576.37832444388</v>
      </c>
      <c r="M90" s="8">
        <v>67.47207005441626</v>
      </c>
      <c r="N90" s="8">
        <v>1200963</v>
      </c>
      <c r="O90" s="8">
        <v>39652.19141</v>
      </c>
      <c r="P90" s="8">
        <v>33.0169967</v>
      </c>
      <c r="Q90" s="8">
        <v>127318.32362816422</v>
      </c>
      <c r="R90" s="8">
        <v>111.0999984741211</v>
      </c>
      <c r="S90" s="8">
        <v>87666.13221816422</v>
      </c>
      <c r="T90" s="8">
        <v>72.99653046610446</v>
      </c>
      <c r="U90" s="8">
        <v>1529288</v>
      </c>
      <c r="V90" s="8">
        <v>42673.59313</v>
      </c>
      <c r="W90" s="8">
        <v>27.90422284</v>
      </c>
      <c r="X90" s="8">
        <v>122275.6489402132</v>
      </c>
      <c r="Y90" s="8">
        <v>84.69999694824219</v>
      </c>
      <c r="Z90" s="8">
        <v>79602.0558102132</v>
      </c>
      <c r="AA90" s="8">
        <v>52.051710214304435</v>
      </c>
      <c r="AB90" s="9">
        <f t="shared" si="10"/>
        <v>-0.5029426427285558</v>
      </c>
      <c r="AC90" s="9">
        <f t="shared" si="11"/>
        <v>-1.6824444674161005</v>
      </c>
      <c r="AD90" s="9">
        <f t="shared" si="12"/>
        <v>-0.8001828169280653</v>
      </c>
      <c r="AE90" s="9">
        <f t="shared" si="13"/>
        <v>-2.713151172834911</v>
      </c>
      <c r="AF90" s="9">
        <f t="shared" si="14"/>
        <v>-1.2973804180657487</v>
      </c>
      <c r="AG90" s="9">
        <f t="shared" si="15"/>
        <v>-3.3817426049291317</v>
      </c>
      <c r="AH90" s="10">
        <f t="shared" si="16"/>
        <v>0.1548527840510703</v>
      </c>
      <c r="AI90" s="10">
        <f t="shared" si="17"/>
        <v>-0.2733847753844207</v>
      </c>
      <c r="AJ90" s="11">
        <f t="shared" si="18"/>
        <v>328325</v>
      </c>
      <c r="AK90" s="10">
        <f t="shared" si="19"/>
        <v>-0.07619759747346588</v>
      </c>
    </row>
    <row r="91" spans="1:37" ht="12.75">
      <c r="A91" s="6" t="s">
        <v>246</v>
      </c>
      <c r="B91" s="6" t="s">
        <v>71</v>
      </c>
      <c r="C91" s="7" t="s">
        <v>141</v>
      </c>
      <c r="D91" s="6" t="s">
        <v>58</v>
      </c>
      <c r="E91" s="6" t="s">
        <v>247</v>
      </c>
      <c r="F91" s="6" t="s">
        <v>247</v>
      </c>
      <c r="G91" s="8">
        <v>2228.46537</v>
      </c>
      <c r="H91" s="8">
        <v>64.75260605</v>
      </c>
      <c r="I91" s="8">
        <v>29.0570394</v>
      </c>
      <c r="J91" s="8">
        <v>197.4864152007981</v>
      </c>
      <c r="K91" s="8">
        <v>87.4000015258789</v>
      </c>
      <c r="L91" s="8">
        <v>132.7338091507981</v>
      </c>
      <c r="M91" s="8">
        <v>59.562877187899986</v>
      </c>
      <c r="N91" s="8">
        <v>2183.16787</v>
      </c>
      <c r="O91" s="8">
        <v>52.3102481</v>
      </c>
      <c r="P91" s="8">
        <v>23.96070812</v>
      </c>
      <c r="Q91" s="8">
        <v>143.90657189974442</v>
      </c>
      <c r="R91" s="8">
        <v>65.19999694824219</v>
      </c>
      <c r="S91" s="8">
        <v>91.59632379974443</v>
      </c>
      <c r="T91" s="8">
        <v>41.955694318524586</v>
      </c>
      <c r="U91" s="8">
        <v>2041.489368</v>
      </c>
      <c r="V91" s="8">
        <v>39.79188245</v>
      </c>
      <c r="W91" s="8">
        <v>19.49159426</v>
      </c>
      <c r="X91" s="8">
        <v>98.06737394163284</v>
      </c>
      <c r="Y91" s="8">
        <v>48.599998474121094</v>
      </c>
      <c r="Z91" s="8">
        <v>58.275491491632835</v>
      </c>
      <c r="AA91" s="8">
        <v>28.545576776000548</v>
      </c>
      <c r="AB91" s="9">
        <f t="shared" si="10"/>
        <v>-1.9963873251774562</v>
      </c>
      <c r="AC91" s="9">
        <f t="shared" si="11"/>
        <v>-2.064320180222851</v>
      </c>
      <c r="AD91" s="9">
        <f t="shared" si="12"/>
        <v>-2.9343590030514797</v>
      </c>
      <c r="AE91" s="9">
        <f t="shared" si="13"/>
        <v>-2.9383592261674254</v>
      </c>
      <c r="AF91" s="9">
        <f t="shared" si="14"/>
        <v>-3.6776525948617764</v>
      </c>
      <c r="AG91" s="9">
        <f t="shared" si="15"/>
        <v>-3.8511216924722715</v>
      </c>
      <c r="AH91" s="10">
        <f t="shared" si="16"/>
        <v>0.1865184383373725</v>
      </c>
      <c r="AI91" s="10">
        <f t="shared" si="17"/>
        <v>0.06489583506008642</v>
      </c>
      <c r="AJ91" s="11">
        <f t="shared" si="18"/>
        <v>-141.6785020000002</v>
      </c>
      <c r="AK91" s="10">
        <f t="shared" si="19"/>
        <v>0.23931000338727124</v>
      </c>
    </row>
    <row r="92" spans="1:37" ht="12.75">
      <c r="A92" s="6" t="s">
        <v>248</v>
      </c>
      <c r="B92" s="6" t="s">
        <v>40</v>
      </c>
      <c r="C92" s="7" t="s">
        <v>80</v>
      </c>
      <c r="D92" s="6" t="s">
        <v>54</v>
      </c>
      <c r="E92" s="6" t="s">
        <v>249</v>
      </c>
      <c r="F92" s="6" t="s">
        <v>249</v>
      </c>
      <c r="G92" s="8">
        <v>40869</v>
      </c>
      <c r="H92" s="8">
        <v>357.0363474</v>
      </c>
      <c r="I92" s="8">
        <v>8.736116554</v>
      </c>
      <c r="J92" s="8">
        <v>699.3201994617772</v>
      </c>
      <c r="K92" s="8">
        <v>15.399999618530273</v>
      </c>
      <c r="L92" s="8">
        <v>342.28385206177717</v>
      </c>
      <c r="M92" s="8">
        <v>8.375146249278846</v>
      </c>
      <c r="N92" s="8">
        <v>40944</v>
      </c>
      <c r="O92" s="8">
        <v>268.3567109</v>
      </c>
      <c r="P92" s="8">
        <v>6.554237761</v>
      </c>
      <c r="Q92" s="8">
        <v>473.85973739934195</v>
      </c>
      <c r="R92" s="8">
        <v>12.600000381469727</v>
      </c>
      <c r="S92" s="8">
        <v>205.50302649934196</v>
      </c>
      <c r="T92" s="8">
        <v>5.019124328334847</v>
      </c>
      <c r="U92" s="8">
        <v>49238</v>
      </c>
      <c r="V92" s="8">
        <v>272.1793195</v>
      </c>
      <c r="W92" s="8">
        <v>5.527830527</v>
      </c>
      <c r="X92" s="8">
        <v>624.8653868699496</v>
      </c>
      <c r="Y92" s="8">
        <v>11.100000381469727</v>
      </c>
      <c r="Z92" s="8">
        <v>352.68606736994957</v>
      </c>
      <c r="AA92" s="8">
        <v>7.162883694909411</v>
      </c>
      <c r="AB92" s="9">
        <f t="shared" si="10"/>
        <v>-2.2883516596093045</v>
      </c>
      <c r="AC92" s="9">
        <f t="shared" si="11"/>
        <v>-1.7031639805817944</v>
      </c>
      <c r="AD92" s="9">
        <f t="shared" si="12"/>
        <v>-1.637111709819459</v>
      </c>
      <c r="AE92" s="9">
        <f t="shared" si="13"/>
        <v>-1.2675170154787705</v>
      </c>
      <c r="AF92" s="9">
        <f t="shared" si="14"/>
        <v>-0.7817794479159059</v>
      </c>
      <c r="AG92" s="9">
        <f t="shared" si="15"/>
        <v>3.5565716867481547</v>
      </c>
      <c r="AH92" s="10">
        <f t="shared" si="16"/>
        <v>0.15660207508910973</v>
      </c>
      <c r="AI92" s="10">
        <f t="shared" si="17"/>
        <v>-0.20256936303243456</v>
      </c>
      <c r="AJ92" s="11">
        <f t="shared" si="18"/>
        <v>8294</v>
      </c>
      <c r="AK92" s="10">
        <f t="shared" si="19"/>
        <v>-0.01424450533463452</v>
      </c>
    </row>
    <row r="93" spans="1:37" ht="12.75">
      <c r="A93" s="6" t="s">
        <v>250</v>
      </c>
      <c r="B93" s="6" t="s">
        <v>45</v>
      </c>
      <c r="C93" s="7" t="s">
        <v>68</v>
      </c>
      <c r="D93" s="6" t="s">
        <v>42</v>
      </c>
      <c r="E93" s="6" t="s">
        <v>251</v>
      </c>
      <c r="F93" s="6" t="s">
        <v>251</v>
      </c>
      <c r="G93" s="8">
        <v>136866</v>
      </c>
      <c r="H93" s="8">
        <v>4058.851603</v>
      </c>
      <c r="I93" s="8">
        <v>29.65566031</v>
      </c>
      <c r="J93" s="8">
        <v>9895.41777964473</v>
      </c>
      <c r="K93" s="8">
        <v>71.80000305175781</v>
      </c>
      <c r="L93" s="8">
        <v>5836.566176644729</v>
      </c>
      <c r="M93" s="8">
        <v>42.644383386996985</v>
      </c>
      <c r="N93" s="8">
        <v>107505</v>
      </c>
      <c r="O93" s="8">
        <v>2548.230524</v>
      </c>
      <c r="P93" s="8">
        <v>23.70336751</v>
      </c>
      <c r="Q93" s="8">
        <v>5749.339891004345</v>
      </c>
      <c r="R93" s="8">
        <v>51.900001525878906</v>
      </c>
      <c r="S93" s="8">
        <v>3201.109367004345</v>
      </c>
      <c r="T93" s="8">
        <v>29.77637660577969</v>
      </c>
      <c r="U93" s="8">
        <v>129751</v>
      </c>
      <c r="V93" s="8">
        <v>2428.403624</v>
      </c>
      <c r="W93" s="8">
        <v>18.71587597</v>
      </c>
      <c r="X93" s="8">
        <v>5256.281788107836</v>
      </c>
      <c r="Y93" s="8">
        <v>37.70000076293945</v>
      </c>
      <c r="Z93" s="8">
        <v>2827.8781641078363</v>
      </c>
      <c r="AA93" s="8">
        <v>21.79465409983612</v>
      </c>
      <c r="AB93" s="9">
        <f t="shared" si="10"/>
        <v>-2.3014043270394335</v>
      </c>
      <c r="AC93" s="9">
        <f t="shared" si="11"/>
        <v>-2.362449810451228</v>
      </c>
      <c r="AD93" s="9">
        <f t="shared" si="12"/>
        <v>-3.221122019333414</v>
      </c>
      <c r="AE93" s="9">
        <f t="shared" si="13"/>
        <v>-3.196587048811212</v>
      </c>
      <c r="AF93" s="9">
        <f t="shared" si="14"/>
        <v>-3.3561542975617016</v>
      </c>
      <c r="AG93" s="9">
        <f t="shared" si="15"/>
        <v>-3.1205063283966057</v>
      </c>
      <c r="AH93" s="10">
        <f t="shared" si="16"/>
        <v>0.21041278366442545</v>
      </c>
      <c r="AI93" s="10">
        <f t="shared" si="17"/>
        <v>-0.20692991023673318</v>
      </c>
      <c r="AJ93" s="11">
        <f t="shared" si="18"/>
        <v>22246</v>
      </c>
      <c r="AK93" s="10">
        <f t="shared" si="19"/>
        <v>0.04702357140432716</v>
      </c>
    </row>
    <row r="94" spans="1:37" ht="12.75">
      <c r="A94" s="6" t="s">
        <v>252</v>
      </c>
      <c r="B94" s="6" t="s">
        <v>71</v>
      </c>
      <c r="C94" s="7" t="s">
        <v>108</v>
      </c>
      <c r="D94" s="6" t="s">
        <v>58</v>
      </c>
      <c r="E94" s="6" t="s">
        <v>253</v>
      </c>
      <c r="F94" s="6" t="s">
        <v>254</v>
      </c>
      <c r="G94" s="8">
        <v>174893</v>
      </c>
      <c r="H94" s="8">
        <v>6871.736487</v>
      </c>
      <c r="I94" s="8">
        <v>39.29108933</v>
      </c>
      <c r="J94" s="8">
        <v>24258.633188913685</v>
      </c>
      <c r="K94" s="8">
        <v>144.8000030517578</v>
      </c>
      <c r="L94" s="8">
        <v>17386.896701913684</v>
      </c>
      <c r="M94" s="8">
        <v>99.41448029317174</v>
      </c>
      <c r="N94" s="8">
        <v>161836</v>
      </c>
      <c r="O94" s="8">
        <v>4726.367338</v>
      </c>
      <c r="P94" s="8">
        <v>29.20467225</v>
      </c>
      <c r="Q94" s="8">
        <v>13973.363365937006</v>
      </c>
      <c r="R94" s="8">
        <v>88.0999984741211</v>
      </c>
      <c r="S94" s="8">
        <v>9246.996027937006</v>
      </c>
      <c r="T94" s="8">
        <v>57.13806586876225</v>
      </c>
      <c r="U94" s="8">
        <v>141136</v>
      </c>
      <c r="V94" s="8">
        <v>2958.980703</v>
      </c>
      <c r="W94" s="8">
        <v>20.96545674</v>
      </c>
      <c r="X94" s="8">
        <v>7659.357453295958</v>
      </c>
      <c r="Y94" s="8">
        <v>53.79999923706055</v>
      </c>
      <c r="Z94" s="8">
        <v>4700.376750295958</v>
      </c>
      <c r="AA94" s="8">
        <v>33.30388242755894</v>
      </c>
      <c r="AB94" s="9">
        <f t="shared" si="10"/>
        <v>-3.140607961712453</v>
      </c>
      <c r="AC94" s="9">
        <f t="shared" si="11"/>
        <v>-3.3145253881692525</v>
      </c>
      <c r="AD94" s="9">
        <f t="shared" si="12"/>
        <v>-4.950400240202916</v>
      </c>
      <c r="AE94" s="9">
        <f t="shared" si="13"/>
        <v>-4.931990626355744</v>
      </c>
      <c r="AF94" s="9">
        <f t="shared" si="14"/>
        <v>-5.468119002198901</v>
      </c>
      <c r="AG94" s="9">
        <f t="shared" si="15"/>
        <v>-5.397965676340622</v>
      </c>
      <c r="AH94" s="10">
        <f t="shared" si="16"/>
        <v>0.2821197731469149</v>
      </c>
      <c r="AI94" s="10">
        <f t="shared" si="17"/>
        <v>0.1279072641439482</v>
      </c>
      <c r="AJ94" s="11">
        <f t="shared" si="18"/>
        <v>-20700</v>
      </c>
      <c r="AK94" s="10">
        <f t="shared" si="19"/>
        <v>0.37394186879851865</v>
      </c>
    </row>
    <row r="95" spans="1:37" ht="12.75">
      <c r="A95" s="6" t="s">
        <v>255</v>
      </c>
      <c r="B95" s="6" t="s">
        <v>45</v>
      </c>
      <c r="C95" s="7" t="s">
        <v>46</v>
      </c>
      <c r="D95" s="6" t="s">
        <v>47</v>
      </c>
      <c r="E95" s="6" t="s">
        <v>256</v>
      </c>
      <c r="F95" s="6" t="s">
        <v>256</v>
      </c>
      <c r="G95" s="8">
        <v>35802</v>
      </c>
      <c r="H95" s="8">
        <v>431.2261782</v>
      </c>
      <c r="I95" s="8">
        <v>12.04475108</v>
      </c>
      <c r="J95" s="8">
        <v>889.9219131005264</v>
      </c>
      <c r="K95" s="8">
        <v>20.600000381469727</v>
      </c>
      <c r="L95" s="8">
        <v>458.69573490052636</v>
      </c>
      <c r="M95" s="8">
        <v>12.812014270167207</v>
      </c>
      <c r="N95" s="8">
        <v>19046</v>
      </c>
      <c r="O95" s="8">
        <v>189.3701716</v>
      </c>
      <c r="P95" s="8">
        <v>9.942779145</v>
      </c>
      <c r="Q95" s="8">
        <v>345.9406202345595</v>
      </c>
      <c r="R95" s="8">
        <v>17.299999237060547</v>
      </c>
      <c r="S95" s="8">
        <v>156.5704486345595</v>
      </c>
      <c r="T95" s="8">
        <v>8.220647308335582</v>
      </c>
      <c r="U95" s="8">
        <v>24099</v>
      </c>
      <c r="V95" s="8">
        <v>132.2122183</v>
      </c>
      <c r="W95" s="8">
        <v>5.486211807</v>
      </c>
      <c r="X95" s="8">
        <v>226.88842817696576</v>
      </c>
      <c r="Y95" s="8">
        <v>9.600000381469727</v>
      </c>
      <c r="Z95" s="8">
        <v>94.67620987696577</v>
      </c>
      <c r="AA95" s="8">
        <v>3.928636452838946</v>
      </c>
      <c r="AB95" s="9">
        <f t="shared" si="10"/>
        <v>-3.9319548480327717</v>
      </c>
      <c r="AC95" s="9">
        <f t="shared" si="11"/>
        <v>-5.946085732319303</v>
      </c>
      <c r="AD95" s="9">
        <f t="shared" si="12"/>
        <v>-3.817639780516317</v>
      </c>
      <c r="AE95" s="9">
        <f t="shared" si="13"/>
        <v>-5.889433191929663</v>
      </c>
      <c r="AF95" s="9">
        <f t="shared" si="14"/>
        <v>-5.910454692234689</v>
      </c>
      <c r="AG95" s="9">
        <f t="shared" si="15"/>
        <v>-7.383565468283611</v>
      </c>
      <c r="AH95" s="10">
        <f t="shared" si="16"/>
        <v>0.448221495520305</v>
      </c>
      <c r="AI95" s="10">
        <f t="shared" si="17"/>
        <v>-0.265305050929329</v>
      </c>
      <c r="AJ95" s="11">
        <f t="shared" si="18"/>
        <v>5053</v>
      </c>
      <c r="AK95" s="10">
        <f t="shared" si="19"/>
        <v>0.3018318714983939</v>
      </c>
    </row>
    <row r="96" spans="1:37" ht="12.75">
      <c r="A96" s="6" t="s">
        <v>257</v>
      </c>
      <c r="B96" s="6" t="s">
        <v>40</v>
      </c>
      <c r="C96" s="7" t="s">
        <v>80</v>
      </c>
      <c r="D96" s="6" t="s">
        <v>47</v>
      </c>
      <c r="E96" s="6" t="s">
        <v>258</v>
      </c>
      <c r="F96" s="6" t="s">
        <v>258</v>
      </c>
      <c r="G96" s="8">
        <v>78156</v>
      </c>
      <c r="H96" s="8">
        <v>1439.637331</v>
      </c>
      <c r="I96" s="8">
        <v>18.42004876</v>
      </c>
      <c r="J96" s="8">
        <v>2797.5933962860536</v>
      </c>
      <c r="K96" s="8">
        <v>38.29999923706055</v>
      </c>
      <c r="L96" s="8">
        <v>1357.9560652860537</v>
      </c>
      <c r="M96" s="8">
        <v>17.374943258176643</v>
      </c>
      <c r="N96" s="8">
        <v>75641</v>
      </c>
      <c r="O96" s="8">
        <v>1130.251346</v>
      </c>
      <c r="P96" s="8">
        <v>14.942311</v>
      </c>
      <c r="Q96" s="8">
        <v>2352.129488261255</v>
      </c>
      <c r="R96" s="8">
        <v>29.299999237060547</v>
      </c>
      <c r="S96" s="8">
        <v>1221.878142261255</v>
      </c>
      <c r="T96" s="8">
        <v>16.153648712487342</v>
      </c>
      <c r="U96" s="8">
        <v>65010</v>
      </c>
      <c r="V96" s="8">
        <v>770.2379757</v>
      </c>
      <c r="W96" s="8">
        <v>11.84799224</v>
      </c>
      <c r="X96" s="8">
        <v>1536.8384982160514</v>
      </c>
      <c r="Y96" s="8">
        <v>22.100000381469727</v>
      </c>
      <c r="Z96" s="8">
        <v>766.6005225160515</v>
      </c>
      <c r="AA96" s="8">
        <v>11.79204003254963</v>
      </c>
      <c r="AB96" s="9">
        <f t="shared" si="10"/>
        <v>-2.2064062797196486</v>
      </c>
      <c r="AC96" s="9">
        <f t="shared" si="11"/>
        <v>-2.3203843114799665</v>
      </c>
      <c r="AD96" s="9">
        <f t="shared" si="12"/>
        <v>-2.749361252408647</v>
      </c>
      <c r="AE96" s="9">
        <f t="shared" si="13"/>
        <v>-2.8200986419935155</v>
      </c>
      <c r="AF96" s="9">
        <f t="shared" si="14"/>
        <v>-1.9380219769864024</v>
      </c>
      <c r="AG96" s="9">
        <f t="shared" si="15"/>
        <v>-3.147212202891378</v>
      </c>
      <c r="AH96" s="10">
        <f t="shared" si="16"/>
        <v>0.2070843499375699</v>
      </c>
      <c r="AI96" s="10">
        <f t="shared" si="17"/>
        <v>0.14054547137134624</v>
      </c>
      <c r="AJ96" s="11">
        <f t="shared" si="18"/>
        <v>-10631</v>
      </c>
      <c r="AK96" s="10">
        <f t="shared" si="19"/>
        <v>0.31852505336454606</v>
      </c>
    </row>
    <row r="97" spans="1:37" ht="12.75">
      <c r="A97" s="6" t="s">
        <v>259</v>
      </c>
      <c r="B97" s="6" t="s">
        <v>50</v>
      </c>
      <c r="C97" s="7" t="s">
        <v>57</v>
      </c>
      <c r="D97" s="6" t="s">
        <v>58</v>
      </c>
      <c r="E97" s="6" t="s">
        <v>260</v>
      </c>
      <c r="F97" s="6" t="s">
        <v>260</v>
      </c>
      <c r="G97" s="8">
        <v>59136</v>
      </c>
      <c r="H97" s="8">
        <v>2151.004449</v>
      </c>
      <c r="I97" s="8">
        <v>36.37385769</v>
      </c>
      <c r="J97" s="8">
        <v>5125.297913776339</v>
      </c>
      <c r="K97" s="8">
        <v>89.30000305175781</v>
      </c>
      <c r="L97" s="8">
        <v>2974.2934647763386</v>
      </c>
      <c r="M97" s="8">
        <v>50.29581751853927</v>
      </c>
      <c r="N97" s="8">
        <v>62958</v>
      </c>
      <c r="O97" s="8">
        <v>2832.229654</v>
      </c>
      <c r="P97" s="8">
        <v>44.98601694</v>
      </c>
      <c r="Q97" s="8">
        <v>8029.4224546887</v>
      </c>
      <c r="R97" s="8">
        <v>126.80000305175781</v>
      </c>
      <c r="S97" s="8">
        <v>5197.192800688699</v>
      </c>
      <c r="T97" s="8">
        <v>82.55015725862796</v>
      </c>
      <c r="U97" s="8">
        <v>60408</v>
      </c>
      <c r="V97" s="8">
        <v>2129.337681</v>
      </c>
      <c r="W97" s="8">
        <v>35.24926634</v>
      </c>
      <c r="X97" s="8">
        <v>5034.180574363645</v>
      </c>
      <c r="Y97" s="8">
        <v>85</v>
      </c>
      <c r="Z97" s="8">
        <v>2904.842893363645</v>
      </c>
      <c r="AA97" s="8">
        <v>48.08705624029342</v>
      </c>
      <c r="AB97" s="9">
        <f t="shared" si="10"/>
        <v>-0.1570280264758593</v>
      </c>
      <c r="AC97" s="9">
        <f t="shared" si="11"/>
        <v>-2.439069908235954</v>
      </c>
      <c r="AD97" s="9">
        <f t="shared" si="12"/>
        <v>-0.24675132783177986</v>
      </c>
      <c r="AE97" s="9">
        <f t="shared" si="13"/>
        <v>-3.9995980958029946</v>
      </c>
      <c r="AF97" s="9">
        <f t="shared" si="14"/>
        <v>-0.22454441529740216</v>
      </c>
      <c r="AG97" s="9">
        <f t="shared" si="15"/>
        <v>-5.403930355108234</v>
      </c>
      <c r="AH97" s="10">
        <f t="shared" si="16"/>
        <v>0.2164394908085855</v>
      </c>
      <c r="AI97" s="10">
        <f t="shared" si="17"/>
        <v>0.040503192604593535</v>
      </c>
      <c r="AJ97" s="11">
        <f t="shared" si="18"/>
        <v>-2550</v>
      </c>
      <c r="AK97" s="10">
        <f t="shared" si="19"/>
        <v>0.24817619291828805</v>
      </c>
    </row>
    <row r="98" spans="1:37" ht="12.75">
      <c r="A98" s="6" t="s">
        <v>261</v>
      </c>
      <c r="B98" s="6" t="s">
        <v>50</v>
      </c>
      <c r="C98" s="7" t="s">
        <v>57</v>
      </c>
      <c r="D98" s="6" t="s">
        <v>42</v>
      </c>
      <c r="E98" s="6" t="s">
        <v>262</v>
      </c>
      <c r="F98" s="6" t="s">
        <v>262</v>
      </c>
      <c r="G98" s="8">
        <v>97760</v>
      </c>
      <c r="H98" s="8">
        <v>5153.934547</v>
      </c>
      <c r="I98" s="8">
        <v>52.72027973</v>
      </c>
      <c r="J98" s="8">
        <v>20803.394086228716</v>
      </c>
      <c r="K98" s="8">
        <v>226.60000610351562</v>
      </c>
      <c r="L98" s="8">
        <v>15649.459539228716</v>
      </c>
      <c r="M98" s="8">
        <v>160.08039626870618</v>
      </c>
      <c r="N98" s="8">
        <v>117999</v>
      </c>
      <c r="O98" s="8">
        <v>5348.999388</v>
      </c>
      <c r="P98" s="8">
        <v>45.33088745</v>
      </c>
      <c r="Q98" s="8">
        <v>19422.337428698476</v>
      </c>
      <c r="R98" s="8">
        <v>168.89999389648438</v>
      </c>
      <c r="S98" s="8">
        <v>14073.338040698476</v>
      </c>
      <c r="T98" s="8">
        <v>119.26658734987988</v>
      </c>
      <c r="U98" s="8">
        <v>153686</v>
      </c>
      <c r="V98" s="8">
        <v>5233.560037</v>
      </c>
      <c r="W98" s="8">
        <v>34.05359002</v>
      </c>
      <c r="X98" s="8">
        <v>15488.683307321066</v>
      </c>
      <c r="Y98" s="8">
        <v>102.5999984741211</v>
      </c>
      <c r="Z98" s="8">
        <v>10255.123270321066</v>
      </c>
      <c r="AA98" s="8">
        <v>66.72776486030652</v>
      </c>
      <c r="AB98" s="9">
        <f t="shared" si="10"/>
        <v>-2.1853236766226773</v>
      </c>
      <c r="AC98" s="9">
        <f t="shared" si="11"/>
        <v>-2.8605318149195296</v>
      </c>
      <c r="AD98" s="9">
        <f t="shared" si="12"/>
        <v>-3.961742288322738</v>
      </c>
      <c r="AE98" s="9">
        <f t="shared" si="13"/>
        <v>-4.9846886981233895</v>
      </c>
      <c r="AF98" s="9">
        <f t="shared" si="14"/>
        <v>-4.375275173172309</v>
      </c>
      <c r="AG98" s="9">
        <f t="shared" si="15"/>
        <v>-5.807400862893028</v>
      </c>
      <c r="AH98" s="10">
        <f t="shared" si="16"/>
        <v>0.24877733625751017</v>
      </c>
      <c r="AI98" s="10">
        <f t="shared" si="17"/>
        <v>-0.3024347663963254</v>
      </c>
      <c r="AJ98" s="11">
        <f t="shared" si="18"/>
        <v>35687</v>
      </c>
      <c r="AK98" s="10">
        <f t="shared" si="19"/>
        <v>0.021581485176270128</v>
      </c>
    </row>
    <row r="99" spans="1:37" ht="12.75">
      <c r="A99" s="6" t="s">
        <v>263</v>
      </c>
      <c r="B99" s="6" t="s">
        <v>40</v>
      </c>
      <c r="C99" s="7" t="s">
        <v>51</v>
      </c>
      <c r="D99" s="6" t="s">
        <v>47</v>
      </c>
      <c r="E99" s="6" t="s">
        <v>264</v>
      </c>
      <c r="F99" s="6" t="s">
        <v>265</v>
      </c>
      <c r="G99" s="8">
        <v>114778</v>
      </c>
      <c r="H99" s="8">
        <v>2492.774909</v>
      </c>
      <c r="I99" s="8">
        <v>21.71822918</v>
      </c>
      <c r="J99" s="8">
        <v>4593.653036854229</v>
      </c>
      <c r="K99" s="8">
        <v>44.5</v>
      </c>
      <c r="L99" s="8">
        <v>2100.8781278542288</v>
      </c>
      <c r="M99" s="8">
        <v>18.303839828662536</v>
      </c>
      <c r="N99" s="8">
        <v>123868</v>
      </c>
      <c r="O99" s="8">
        <v>1836.555688</v>
      </c>
      <c r="P99" s="8">
        <v>14.82671625</v>
      </c>
      <c r="Q99" s="8">
        <v>3212.810547054094</v>
      </c>
      <c r="R99" s="8">
        <v>27.200000762939453</v>
      </c>
      <c r="S99" s="8">
        <v>1376.2548590540941</v>
      </c>
      <c r="T99" s="8">
        <v>11.11065698206231</v>
      </c>
      <c r="U99" s="8">
        <v>145010</v>
      </c>
      <c r="V99" s="8">
        <v>1435.559003</v>
      </c>
      <c r="W99" s="8">
        <v>9.899724175</v>
      </c>
      <c r="X99" s="8">
        <v>2443.292544161468</v>
      </c>
      <c r="Y99" s="8">
        <v>16.899999618530273</v>
      </c>
      <c r="Z99" s="8">
        <v>1007.7335411614679</v>
      </c>
      <c r="AA99" s="8">
        <v>6.949407221305205</v>
      </c>
      <c r="AB99" s="9">
        <f t="shared" si="10"/>
        <v>-3.9282253331739603</v>
      </c>
      <c r="AC99" s="9">
        <f t="shared" si="11"/>
        <v>-4.039238098269606</v>
      </c>
      <c r="AD99" s="9">
        <f t="shared" si="12"/>
        <v>-4.840877949076701</v>
      </c>
      <c r="AE99" s="9">
        <f t="shared" si="13"/>
        <v>-4.759034019943416</v>
      </c>
      <c r="AF99" s="9">
        <f t="shared" si="14"/>
        <v>-4.84227250249547</v>
      </c>
      <c r="AG99" s="9">
        <f t="shared" si="15"/>
        <v>-4.6924837216160435</v>
      </c>
      <c r="AH99" s="10">
        <f t="shared" si="16"/>
        <v>0.3323050088720758</v>
      </c>
      <c r="AI99" s="10">
        <f t="shared" si="17"/>
        <v>-0.1706816934155714</v>
      </c>
      <c r="AJ99" s="11">
        <f t="shared" si="18"/>
        <v>21142</v>
      </c>
      <c r="AK99" s="10">
        <f t="shared" si="19"/>
        <v>0.21834169669893497</v>
      </c>
    </row>
    <row r="100" spans="1:37" ht="12.75">
      <c r="A100" s="6" t="s">
        <v>266</v>
      </c>
      <c r="B100" s="6" t="s">
        <v>45</v>
      </c>
      <c r="C100" s="7" t="s">
        <v>46</v>
      </c>
      <c r="D100" s="6" t="s">
        <v>47</v>
      </c>
      <c r="E100" s="6" t="s">
        <v>267</v>
      </c>
      <c r="F100" s="6" t="s">
        <v>267</v>
      </c>
      <c r="G100" s="8">
        <v>54631</v>
      </c>
      <c r="H100" s="8">
        <v>537.0350183</v>
      </c>
      <c r="I100" s="8">
        <v>9.830224933</v>
      </c>
      <c r="J100" s="8">
        <v>1008.883934330895</v>
      </c>
      <c r="K100" s="8">
        <v>17.399999618530273</v>
      </c>
      <c r="L100" s="8">
        <v>471.848916030895</v>
      </c>
      <c r="M100" s="8">
        <v>8.637017737747707</v>
      </c>
      <c r="N100" s="8">
        <v>33504</v>
      </c>
      <c r="O100" s="8">
        <v>193.2346852</v>
      </c>
      <c r="P100" s="8">
        <v>5.767510899</v>
      </c>
      <c r="Q100" s="8">
        <v>413.79219907762774</v>
      </c>
      <c r="R100" s="8">
        <v>11.800000190734863</v>
      </c>
      <c r="S100" s="8">
        <v>220.55751387762774</v>
      </c>
      <c r="T100" s="8">
        <v>6.583020352125947</v>
      </c>
      <c r="U100" s="8">
        <v>34880</v>
      </c>
      <c r="V100" s="8">
        <v>109.8978775</v>
      </c>
      <c r="W100" s="8">
        <v>3.150741901</v>
      </c>
      <c r="X100" s="8">
        <v>238.70980661690578</v>
      </c>
      <c r="Y100" s="8">
        <v>6.5</v>
      </c>
      <c r="Z100" s="8">
        <v>128.8119291169058</v>
      </c>
      <c r="AA100" s="8">
        <v>3.6930025549571615</v>
      </c>
      <c r="AB100" s="9">
        <f t="shared" si="10"/>
        <v>-5.689119334816454</v>
      </c>
      <c r="AC100" s="9">
        <f t="shared" si="11"/>
        <v>-6.0460265155783155</v>
      </c>
      <c r="AD100" s="9">
        <f t="shared" si="12"/>
        <v>-4.923340036976722</v>
      </c>
      <c r="AE100" s="9">
        <f t="shared" si="13"/>
        <v>-5.96297370733999</v>
      </c>
      <c r="AF100" s="9">
        <f t="shared" si="14"/>
        <v>-4.248087631405772</v>
      </c>
      <c r="AG100" s="9">
        <f t="shared" si="15"/>
        <v>-5.780538323916358</v>
      </c>
      <c r="AH100" s="10">
        <f t="shared" si="16"/>
        <v>0.45370854842315234</v>
      </c>
      <c r="AI100" s="10">
        <f t="shared" si="17"/>
        <v>-0.041069723018147083</v>
      </c>
      <c r="AJ100" s="11">
        <f t="shared" si="18"/>
        <v>1376</v>
      </c>
      <c r="AK100" s="10">
        <f t="shared" si="19"/>
        <v>0.43127250997275923</v>
      </c>
    </row>
    <row r="101" spans="1:37" ht="12.75">
      <c r="A101" s="6" t="s">
        <v>268</v>
      </c>
      <c r="B101" s="6" t="s">
        <v>45</v>
      </c>
      <c r="C101" s="7" t="s">
        <v>46</v>
      </c>
      <c r="D101" s="6" t="s">
        <v>54</v>
      </c>
      <c r="E101" s="6" t="s">
        <v>269</v>
      </c>
      <c r="F101" s="6" t="s">
        <v>269</v>
      </c>
      <c r="G101" s="8">
        <v>4824</v>
      </c>
      <c r="H101" s="8">
        <v>19.86526048</v>
      </c>
      <c r="I101" s="8">
        <v>4.118005904</v>
      </c>
      <c r="J101" s="8">
        <v>40.090195961319175</v>
      </c>
      <c r="K101" s="8">
        <v>8.399999618530273</v>
      </c>
      <c r="L101" s="8">
        <v>20.224935481319175</v>
      </c>
      <c r="M101" s="8">
        <v>4.192565398283411</v>
      </c>
      <c r="N101" s="8">
        <v>5413</v>
      </c>
      <c r="O101" s="8">
        <v>13.06357825</v>
      </c>
      <c r="P101" s="8">
        <v>2.41337119</v>
      </c>
      <c r="Q101" s="8">
        <v>27.697976972436027</v>
      </c>
      <c r="R101" s="8">
        <v>5</v>
      </c>
      <c r="S101" s="8">
        <v>14.634398722436027</v>
      </c>
      <c r="T101" s="8">
        <v>2.7035652544681374</v>
      </c>
      <c r="U101" s="8">
        <v>5811</v>
      </c>
      <c r="V101" s="8">
        <v>8.267427293</v>
      </c>
      <c r="W101" s="8">
        <v>1.422720236</v>
      </c>
      <c r="X101" s="8">
        <v>17.849463904732385</v>
      </c>
      <c r="Y101" s="8">
        <v>3.0999999046325684</v>
      </c>
      <c r="Z101" s="8">
        <v>9.582036611732384</v>
      </c>
      <c r="AA101" s="8">
        <v>1.648947962783064</v>
      </c>
      <c r="AB101" s="9">
        <f t="shared" si="10"/>
        <v>-5.31399172038592</v>
      </c>
      <c r="AC101" s="9">
        <f t="shared" si="11"/>
        <v>-5.28453905837504</v>
      </c>
      <c r="AD101" s="9">
        <f t="shared" si="12"/>
        <v>-4.9841478985439585</v>
      </c>
      <c r="AE101" s="9">
        <f t="shared" si="13"/>
        <v>-4.780358317066879</v>
      </c>
      <c r="AF101" s="9">
        <f t="shared" si="14"/>
        <v>-4.665876636108059</v>
      </c>
      <c r="AG101" s="9">
        <f t="shared" si="15"/>
        <v>-4.944338803344676</v>
      </c>
      <c r="AH101" s="10">
        <f t="shared" si="16"/>
        <v>0.41048428774854145</v>
      </c>
      <c r="AI101" s="10">
        <f t="shared" si="17"/>
        <v>-0.07352669499353408</v>
      </c>
      <c r="AJ101" s="11">
        <f t="shared" si="18"/>
        <v>398</v>
      </c>
      <c r="AK101" s="10">
        <f t="shared" si="19"/>
        <v>0.3671391455859347</v>
      </c>
    </row>
    <row r="102" spans="1:37" ht="12.75">
      <c r="A102" s="6" t="s">
        <v>270</v>
      </c>
      <c r="B102" s="6" t="s">
        <v>50</v>
      </c>
      <c r="C102" s="7" t="s">
        <v>57</v>
      </c>
      <c r="D102" s="6" t="s">
        <v>42</v>
      </c>
      <c r="E102" s="6" t="s">
        <v>271</v>
      </c>
      <c r="F102" s="6" t="s">
        <v>271</v>
      </c>
      <c r="G102" s="8">
        <v>510920</v>
      </c>
      <c r="H102" s="8">
        <v>20351.06072</v>
      </c>
      <c r="I102" s="8">
        <v>39.83218648</v>
      </c>
      <c r="J102" s="8">
        <v>78073.12114574983</v>
      </c>
      <c r="K102" s="8">
        <v>158.8000030517578</v>
      </c>
      <c r="L102" s="8">
        <v>57722.06042574983</v>
      </c>
      <c r="M102" s="8">
        <v>112.97670951567726</v>
      </c>
      <c r="N102" s="8">
        <v>630107</v>
      </c>
      <c r="O102" s="8">
        <v>19365.63902</v>
      </c>
      <c r="P102" s="8">
        <v>30.73388967</v>
      </c>
      <c r="Q102" s="8">
        <v>62070.479310204</v>
      </c>
      <c r="R102" s="8">
        <v>101.5</v>
      </c>
      <c r="S102" s="8">
        <v>42704.840290203996</v>
      </c>
      <c r="T102" s="8">
        <v>67.77394996437746</v>
      </c>
      <c r="U102" s="8">
        <v>731909</v>
      </c>
      <c r="V102" s="8">
        <v>16341.18904</v>
      </c>
      <c r="W102" s="8">
        <v>22.32680434</v>
      </c>
      <c r="X102" s="8">
        <v>44051.28451753342</v>
      </c>
      <c r="Y102" s="8">
        <v>62.099998474121094</v>
      </c>
      <c r="Z102" s="8">
        <v>27710.095477533425</v>
      </c>
      <c r="AA102" s="8">
        <v>37.86002833348603</v>
      </c>
      <c r="AB102" s="9">
        <f t="shared" si="10"/>
        <v>-2.89443672997333</v>
      </c>
      <c r="AC102" s="9">
        <f t="shared" si="11"/>
        <v>-3.195779987940946</v>
      </c>
      <c r="AD102" s="9">
        <f t="shared" si="12"/>
        <v>-4.694498018312699</v>
      </c>
      <c r="AE102" s="9">
        <f t="shared" si="13"/>
        <v>-4.913128341137282</v>
      </c>
      <c r="AF102" s="9">
        <f t="shared" si="14"/>
        <v>-5.466428964159011</v>
      </c>
      <c r="AG102" s="9">
        <f t="shared" si="15"/>
        <v>-5.8228200814477535</v>
      </c>
      <c r="AH102" s="10">
        <f t="shared" si="16"/>
        <v>0.2735444624897686</v>
      </c>
      <c r="AI102" s="10">
        <f t="shared" si="17"/>
        <v>-0.1615630361192623</v>
      </c>
      <c r="AJ102" s="11">
        <f t="shared" si="18"/>
        <v>101802</v>
      </c>
      <c r="AK102" s="10">
        <f t="shared" si="19"/>
        <v>0.1561761001987323</v>
      </c>
    </row>
    <row r="103" spans="1:37" ht="12.75">
      <c r="A103" s="6" t="s">
        <v>272</v>
      </c>
      <c r="B103" s="6" t="s">
        <v>50</v>
      </c>
      <c r="C103" s="7" t="s">
        <v>57</v>
      </c>
      <c r="D103" s="6" t="s">
        <v>42</v>
      </c>
      <c r="E103" s="6" t="s">
        <v>273</v>
      </c>
      <c r="F103" s="6" t="s">
        <v>273</v>
      </c>
      <c r="G103" s="8">
        <v>433816</v>
      </c>
      <c r="H103" s="8">
        <v>19030.55427</v>
      </c>
      <c r="I103" s="8">
        <v>43.86780171</v>
      </c>
      <c r="J103" s="8">
        <v>92049.92698055459</v>
      </c>
      <c r="K103" s="8">
        <v>222.10000610351562</v>
      </c>
      <c r="L103" s="8">
        <v>73019.3727105546</v>
      </c>
      <c r="M103" s="8">
        <v>168.31876350930946</v>
      </c>
      <c r="N103" s="8">
        <v>495872</v>
      </c>
      <c r="O103" s="8">
        <v>18745.14466</v>
      </c>
      <c r="P103" s="8">
        <v>37.80238581</v>
      </c>
      <c r="Q103" s="8">
        <v>77045.61652951462</v>
      </c>
      <c r="R103" s="8">
        <v>166.5</v>
      </c>
      <c r="S103" s="8">
        <v>58300.471869514615</v>
      </c>
      <c r="T103" s="8">
        <v>117.57161499240654</v>
      </c>
      <c r="U103" s="8">
        <v>662714</v>
      </c>
      <c r="V103" s="8">
        <v>17737.4959</v>
      </c>
      <c r="W103" s="8">
        <v>26.76493313</v>
      </c>
      <c r="X103" s="8">
        <v>55923.9087636504</v>
      </c>
      <c r="Y103" s="8">
        <v>92.0999984741211</v>
      </c>
      <c r="Z103" s="8">
        <v>38186.412863650396</v>
      </c>
      <c r="AA103" s="8">
        <v>57.62125572064328</v>
      </c>
      <c r="AB103" s="9">
        <f t="shared" si="10"/>
        <v>-2.4704401965313263</v>
      </c>
      <c r="AC103" s="9">
        <f t="shared" si="11"/>
        <v>-3.452796518703173</v>
      </c>
      <c r="AD103" s="9">
        <f t="shared" si="12"/>
        <v>-4.401264158438436</v>
      </c>
      <c r="AE103" s="9">
        <f t="shared" si="13"/>
        <v>-5.921203827268695</v>
      </c>
      <c r="AF103" s="9">
        <f t="shared" si="14"/>
        <v>-5.359840304468895</v>
      </c>
      <c r="AG103" s="9">
        <f t="shared" si="15"/>
        <v>-7.13156114660659</v>
      </c>
      <c r="AH103" s="10">
        <f t="shared" si="16"/>
        <v>0.2919776739879794</v>
      </c>
      <c r="AI103" s="10">
        <f t="shared" si="17"/>
        <v>-0.3364618288590604</v>
      </c>
      <c r="AJ103" s="11">
        <f t="shared" si="18"/>
        <v>166842</v>
      </c>
      <c r="AK103" s="10">
        <f t="shared" si="19"/>
        <v>0.05375518718456238</v>
      </c>
    </row>
    <row r="104" spans="1:37" ht="12.75">
      <c r="A104" s="6" t="s">
        <v>274</v>
      </c>
      <c r="B104" s="6" t="s">
        <v>71</v>
      </c>
      <c r="C104" s="7" t="s">
        <v>108</v>
      </c>
      <c r="D104" s="6" t="s">
        <v>47</v>
      </c>
      <c r="E104" s="6" t="s">
        <v>275</v>
      </c>
      <c r="F104" s="6" t="s">
        <v>275</v>
      </c>
      <c r="G104" s="8">
        <v>513553</v>
      </c>
      <c r="H104" s="8">
        <v>4589.471645</v>
      </c>
      <c r="I104" s="8">
        <v>8.936704965</v>
      </c>
      <c r="J104" s="8">
        <v>8925.03682508326</v>
      </c>
      <c r="K104" s="8">
        <v>17.899999618530273</v>
      </c>
      <c r="L104" s="8">
        <v>4335.56518008326</v>
      </c>
      <c r="M104" s="8">
        <v>8.442293551168547</v>
      </c>
      <c r="N104" s="8">
        <v>567219</v>
      </c>
      <c r="O104" s="8">
        <v>3137.240796</v>
      </c>
      <c r="P104" s="8">
        <v>5.53091627</v>
      </c>
      <c r="Q104" s="8">
        <v>5872.660196974066</v>
      </c>
      <c r="R104" s="8">
        <v>10.600000381469727</v>
      </c>
      <c r="S104" s="8">
        <v>2735.419400974066</v>
      </c>
      <c r="T104" s="8">
        <v>4.822510178562541</v>
      </c>
      <c r="U104" s="8">
        <v>576427</v>
      </c>
      <c r="V104" s="8">
        <v>1899.935874</v>
      </c>
      <c r="W104" s="8">
        <v>3.296056351</v>
      </c>
      <c r="X104" s="8">
        <v>3454.0325657018066</v>
      </c>
      <c r="Y104" s="8">
        <v>6.300000190734863</v>
      </c>
      <c r="Z104" s="8">
        <v>1554.0966917018065</v>
      </c>
      <c r="AA104" s="8">
        <v>2.696085873322739</v>
      </c>
      <c r="AB104" s="9">
        <f t="shared" si="10"/>
        <v>-4.987201202066531</v>
      </c>
      <c r="AC104" s="9">
        <f t="shared" si="11"/>
        <v>-5.176267839015619</v>
      </c>
      <c r="AD104" s="9">
        <f t="shared" si="12"/>
        <v>-5.221255139313448</v>
      </c>
      <c r="AE104" s="9">
        <f t="shared" si="13"/>
        <v>-5.203043734328692</v>
      </c>
      <c r="AF104" s="9">
        <f t="shared" si="14"/>
        <v>-5.707264873972219</v>
      </c>
      <c r="AG104" s="9">
        <f t="shared" si="15"/>
        <v>-5.814935317702861</v>
      </c>
      <c r="AH104" s="10">
        <f t="shared" si="16"/>
        <v>0.40406685075346477</v>
      </c>
      <c r="AI104" s="10">
        <f t="shared" si="17"/>
        <v>-0.016233588790220355</v>
      </c>
      <c r="AJ104" s="11">
        <f t="shared" si="18"/>
        <v>9208</v>
      </c>
      <c r="AK104" s="10">
        <f t="shared" si="19"/>
        <v>0.39439271718561447</v>
      </c>
    </row>
    <row r="105" spans="1:37" ht="12.75">
      <c r="A105" s="6" t="s">
        <v>276</v>
      </c>
      <c r="B105" s="6" t="s">
        <v>83</v>
      </c>
      <c r="C105" s="7" t="s">
        <v>41</v>
      </c>
      <c r="D105" s="6" t="s">
        <v>47</v>
      </c>
      <c r="E105" s="6" t="s">
        <v>277</v>
      </c>
      <c r="F105" s="6" t="s">
        <v>277</v>
      </c>
      <c r="G105" s="8">
        <v>8986</v>
      </c>
      <c r="H105" s="8">
        <v>336.9702784</v>
      </c>
      <c r="I105" s="8">
        <v>37.49947456</v>
      </c>
      <c r="J105" s="8">
        <v>916.5766488065674</v>
      </c>
      <c r="K105" s="8">
        <v>101.5999984741211</v>
      </c>
      <c r="L105" s="8">
        <v>579.6063704065674</v>
      </c>
      <c r="M105" s="8">
        <v>64.50104277838497</v>
      </c>
      <c r="N105" s="8">
        <v>5965</v>
      </c>
      <c r="O105" s="8">
        <v>132.4690797</v>
      </c>
      <c r="P105" s="8">
        <v>22.20772502</v>
      </c>
      <c r="Q105" s="8">
        <v>278.66639298620146</v>
      </c>
      <c r="R105" s="8">
        <v>46.599998474121094</v>
      </c>
      <c r="S105" s="8">
        <v>146.19731328620145</v>
      </c>
      <c r="T105" s="8">
        <v>24.50918915108155</v>
      </c>
      <c r="U105" s="8">
        <v>5312</v>
      </c>
      <c r="V105" s="8">
        <v>46.7253524</v>
      </c>
      <c r="W105" s="8">
        <v>8.796188328</v>
      </c>
      <c r="X105" s="8">
        <v>79.55648913697047</v>
      </c>
      <c r="Y105" s="8">
        <v>15</v>
      </c>
      <c r="Z105" s="8">
        <v>32.83113673697047</v>
      </c>
      <c r="AA105" s="8">
        <v>6.180560379700767</v>
      </c>
      <c r="AB105" s="9">
        <f t="shared" si="10"/>
        <v>-7.25004219020178</v>
      </c>
      <c r="AC105" s="9">
        <f t="shared" si="11"/>
        <v>-9.261217191187297</v>
      </c>
      <c r="AD105" s="9">
        <f t="shared" si="12"/>
        <v>-9.56496659511839</v>
      </c>
      <c r="AE105" s="9">
        <f t="shared" si="13"/>
        <v>-11.335503072852068</v>
      </c>
      <c r="AF105" s="9">
        <f t="shared" si="14"/>
        <v>-11.726362235460249</v>
      </c>
      <c r="AG105" s="9">
        <f t="shared" si="15"/>
        <v>-13.776391709358387</v>
      </c>
      <c r="AH105" s="10">
        <f t="shared" si="16"/>
        <v>0.6039131284236336</v>
      </c>
      <c r="AI105" s="10">
        <f t="shared" si="17"/>
        <v>0.10947191953059514</v>
      </c>
      <c r="AJ105" s="11">
        <f t="shared" si="18"/>
        <v>-653</v>
      </c>
      <c r="AK105" s="10">
        <f t="shared" si="19"/>
        <v>0.6472735184254474</v>
      </c>
    </row>
    <row r="106" spans="1:37" ht="12.75">
      <c r="A106" s="6" t="s">
        <v>278</v>
      </c>
      <c r="B106" s="6" t="s">
        <v>50</v>
      </c>
      <c r="C106" s="7" t="s">
        <v>57</v>
      </c>
      <c r="D106" s="6" t="s">
        <v>42</v>
      </c>
      <c r="E106" s="6" t="s">
        <v>279</v>
      </c>
      <c r="F106" s="6" t="s">
        <v>279</v>
      </c>
      <c r="G106" s="8">
        <v>426403</v>
      </c>
      <c r="H106" s="8">
        <v>24339.65412</v>
      </c>
      <c r="I106" s="8">
        <v>57.08133883</v>
      </c>
      <c r="J106" s="8">
        <v>102248.46551136283</v>
      </c>
      <c r="K106" s="8">
        <v>255.40000915527344</v>
      </c>
      <c r="L106" s="8">
        <v>77908.81139136283</v>
      </c>
      <c r="M106" s="8">
        <v>182.71168681121574</v>
      </c>
      <c r="N106" s="8">
        <v>558434</v>
      </c>
      <c r="O106" s="8">
        <v>29191.52253</v>
      </c>
      <c r="P106" s="8">
        <v>52.27389903</v>
      </c>
      <c r="Q106" s="8">
        <v>110412.25828355983</v>
      </c>
      <c r="R106" s="8">
        <v>213.1999969482422</v>
      </c>
      <c r="S106" s="8">
        <v>81220.73575355983</v>
      </c>
      <c r="T106" s="8">
        <v>145.44375119272792</v>
      </c>
      <c r="U106" s="8">
        <v>714096</v>
      </c>
      <c r="V106" s="8">
        <v>34029.10984</v>
      </c>
      <c r="W106" s="8">
        <v>47.65341052</v>
      </c>
      <c r="X106" s="8">
        <v>120458.67504143363</v>
      </c>
      <c r="Y106" s="8">
        <v>178.10000610351562</v>
      </c>
      <c r="Z106" s="8">
        <v>86429.56520143364</v>
      </c>
      <c r="AA106" s="8">
        <v>121.03353778964403</v>
      </c>
      <c r="AB106" s="9">
        <f t="shared" si="10"/>
        <v>-0.9026152286194692</v>
      </c>
      <c r="AC106" s="9">
        <f t="shared" si="11"/>
        <v>-0.9254298203829869</v>
      </c>
      <c r="AD106" s="9">
        <f t="shared" si="12"/>
        <v>-1.8024287743973249</v>
      </c>
      <c r="AE106" s="9">
        <f t="shared" si="13"/>
        <v>-1.7988545341185218</v>
      </c>
      <c r="AF106" s="9">
        <f t="shared" si="14"/>
        <v>-2.0592087477592105</v>
      </c>
      <c r="AG106" s="9">
        <f t="shared" si="15"/>
        <v>-1.8372174311879756</v>
      </c>
      <c r="AH106" s="10">
        <f t="shared" si="16"/>
        <v>0.0883899727347352</v>
      </c>
      <c r="AI106" s="10">
        <f t="shared" si="17"/>
        <v>-0.27874735420837554</v>
      </c>
      <c r="AJ106" s="11">
        <f t="shared" si="18"/>
        <v>155662</v>
      </c>
      <c r="AK106" s="10">
        <f t="shared" si="19"/>
        <v>-0.1657189105168609</v>
      </c>
    </row>
    <row r="107" spans="1:37" ht="12.75">
      <c r="A107" s="6" t="s">
        <v>280</v>
      </c>
      <c r="B107" s="6" t="s">
        <v>45</v>
      </c>
      <c r="C107" s="7" t="s">
        <v>46</v>
      </c>
      <c r="D107" s="6" t="s">
        <v>54</v>
      </c>
      <c r="E107" s="6" t="s">
        <v>281</v>
      </c>
      <c r="F107" s="6" t="s">
        <v>281</v>
      </c>
      <c r="G107" s="8">
        <v>5805</v>
      </c>
      <c r="H107" s="8">
        <v>42.88344505</v>
      </c>
      <c r="I107" s="8">
        <v>7.387329036</v>
      </c>
      <c r="J107" s="8">
        <v>68.07070378014525</v>
      </c>
      <c r="K107" s="8">
        <v>11.300000190734863</v>
      </c>
      <c r="L107" s="8">
        <v>25.187258730145253</v>
      </c>
      <c r="M107" s="8">
        <v>4.33889039278988</v>
      </c>
      <c r="N107" s="8">
        <v>4215</v>
      </c>
      <c r="O107" s="8">
        <v>21.42363513</v>
      </c>
      <c r="P107" s="8">
        <v>5.08271296</v>
      </c>
      <c r="Q107" s="8">
        <v>34.618671290870076</v>
      </c>
      <c r="R107" s="8">
        <v>7.699999809265137</v>
      </c>
      <c r="S107" s="8">
        <v>13.195036160870075</v>
      </c>
      <c r="T107" s="8">
        <v>3.1304949373357234</v>
      </c>
      <c r="U107" s="8">
        <v>3818</v>
      </c>
      <c r="V107" s="8">
        <v>15.03580296</v>
      </c>
      <c r="W107" s="8">
        <v>3.938135925</v>
      </c>
      <c r="X107" s="8">
        <v>24.785002898830726</v>
      </c>
      <c r="Y107" s="8">
        <v>6</v>
      </c>
      <c r="Z107" s="8">
        <v>9.749199938830726</v>
      </c>
      <c r="AA107" s="8">
        <v>2.5534834831929616</v>
      </c>
      <c r="AB107" s="9">
        <f t="shared" si="10"/>
        <v>-3.1452937212811847</v>
      </c>
      <c r="AC107" s="9">
        <f t="shared" si="11"/>
        <v>-2.551376704088402</v>
      </c>
      <c r="AD107" s="9">
        <f t="shared" si="12"/>
        <v>-3.1652163668471567</v>
      </c>
      <c r="AE107" s="9">
        <f t="shared" si="13"/>
        <v>-2.4946083486082133</v>
      </c>
      <c r="AF107" s="9">
        <f t="shared" si="14"/>
        <v>-2.650800733878237</v>
      </c>
      <c r="AG107" s="9">
        <f t="shared" si="15"/>
        <v>-2.0373262021216325</v>
      </c>
      <c r="AH107" s="10">
        <f t="shared" si="16"/>
        <v>0.22519017776679645</v>
      </c>
      <c r="AI107" s="10">
        <f t="shared" si="17"/>
        <v>0.09418742586002372</v>
      </c>
      <c r="AJ107" s="11">
        <f t="shared" si="18"/>
        <v>-397</v>
      </c>
      <c r="AK107" s="10">
        <f t="shared" si="19"/>
        <v>0.29816752064895724</v>
      </c>
    </row>
    <row r="108" spans="1:37" ht="12.75">
      <c r="A108" s="6" t="s">
        <v>282</v>
      </c>
      <c r="B108" s="6" t="s">
        <v>71</v>
      </c>
      <c r="C108" s="7" t="s">
        <v>141</v>
      </c>
      <c r="D108" s="6" t="s">
        <v>58</v>
      </c>
      <c r="E108" s="6" t="s">
        <v>283</v>
      </c>
      <c r="F108" s="6" t="s">
        <v>283</v>
      </c>
      <c r="G108" s="8">
        <v>1466.968336</v>
      </c>
      <c r="H108" s="8">
        <v>28.38227951</v>
      </c>
      <c r="I108" s="8">
        <v>19.34757473</v>
      </c>
      <c r="J108" s="8">
        <v>75.00158660438295</v>
      </c>
      <c r="K108" s="8">
        <v>51.099998474121094</v>
      </c>
      <c r="L108" s="8">
        <v>46.61930709438295</v>
      </c>
      <c r="M108" s="8">
        <v>31.77935470747812</v>
      </c>
      <c r="N108" s="8">
        <v>1355.092115</v>
      </c>
      <c r="O108" s="8">
        <v>20.54932388</v>
      </c>
      <c r="P108" s="8">
        <v>15.16452177</v>
      </c>
      <c r="Q108" s="8">
        <v>50.04535127643163</v>
      </c>
      <c r="R108" s="8">
        <v>36.79999923706055</v>
      </c>
      <c r="S108" s="8">
        <v>29.496027396431632</v>
      </c>
      <c r="T108" s="8">
        <v>21.766806160208255</v>
      </c>
      <c r="U108" s="8">
        <v>1108.211304</v>
      </c>
      <c r="V108" s="8">
        <v>12.87809435</v>
      </c>
      <c r="W108" s="8">
        <v>11.62061269</v>
      </c>
      <c r="X108" s="8">
        <v>28.480526138485782</v>
      </c>
      <c r="Y108" s="8">
        <v>26.299999237060547</v>
      </c>
      <c r="Z108" s="8">
        <v>15.602431788485783</v>
      </c>
      <c r="AA108" s="8">
        <v>14.07893217852052</v>
      </c>
      <c r="AB108" s="9">
        <f t="shared" si="10"/>
        <v>-2.5489329872066335</v>
      </c>
      <c r="AC108" s="9">
        <f t="shared" si="11"/>
        <v>-2.661781283013258</v>
      </c>
      <c r="AD108" s="9">
        <f t="shared" si="12"/>
        <v>-3.321077785872003</v>
      </c>
      <c r="AE108" s="9">
        <f t="shared" si="13"/>
        <v>-3.359289142682209</v>
      </c>
      <c r="AF108" s="9">
        <f t="shared" si="14"/>
        <v>-4.070686738270516</v>
      </c>
      <c r="AG108" s="9">
        <f t="shared" si="15"/>
        <v>-4.357066479188965</v>
      </c>
      <c r="AH108" s="10">
        <f t="shared" si="16"/>
        <v>0.23369738484011557</v>
      </c>
      <c r="AI108" s="10">
        <f t="shared" si="17"/>
        <v>0.1821874751296889</v>
      </c>
      <c r="AJ108" s="11">
        <f t="shared" si="18"/>
        <v>-246.880811</v>
      </c>
      <c r="AK108" s="10">
        <f t="shared" si="19"/>
        <v>0.37330812316731077</v>
      </c>
    </row>
    <row r="109" spans="1:37" ht="12.75">
      <c r="A109" s="6" t="s">
        <v>284</v>
      </c>
      <c r="B109" s="6" t="s">
        <v>50</v>
      </c>
      <c r="C109" s="7" t="s">
        <v>57</v>
      </c>
      <c r="D109" s="6" t="s">
        <v>58</v>
      </c>
      <c r="E109" s="6" t="s">
        <v>285</v>
      </c>
      <c r="F109" s="6" t="s">
        <v>285</v>
      </c>
      <c r="G109" s="8">
        <v>81479</v>
      </c>
      <c r="H109" s="8">
        <v>3393.172715</v>
      </c>
      <c r="I109" s="8">
        <v>41.64475159</v>
      </c>
      <c r="J109" s="8">
        <v>9665.12414008264</v>
      </c>
      <c r="K109" s="8">
        <v>124.0999984741211</v>
      </c>
      <c r="L109" s="8">
        <v>6271.95142508264</v>
      </c>
      <c r="M109" s="8">
        <v>76.97629358586433</v>
      </c>
      <c r="N109" s="8">
        <v>99266</v>
      </c>
      <c r="O109" s="8">
        <v>3964.942653</v>
      </c>
      <c r="P109" s="8">
        <v>39.94260525</v>
      </c>
      <c r="Q109" s="8">
        <v>10958.939231534685</v>
      </c>
      <c r="R109" s="8">
        <v>115.5999984741211</v>
      </c>
      <c r="S109" s="8">
        <v>6993.996578534685</v>
      </c>
      <c r="T109" s="8">
        <v>70.45712105388235</v>
      </c>
      <c r="U109" s="8">
        <v>116790</v>
      </c>
      <c r="V109" s="8">
        <v>4558.159036</v>
      </c>
      <c r="W109" s="8">
        <v>39.02867571</v>
      </c>
      <c r="X109" s="8">
        <v>12582.275114789278</v>
      </c>
      <c r="Y109" s="8">
        <v>111.19999694824219</v>
      </c>
      <c r="Z109" s="8">
        <v>8024.116078789278</v>
      </c>
      <c r="AA109" s="8">
        <v>68.70550628298038</v>
      </c>
      <c r="AB109" s="9">
        <f t="shared" si="10"/>
        <v>-0.3243934893233105</v>
      </c>
      <c r="AC109" s="9">
        <f t="shared" si="11"/>
        <v>-0.23146904390903156</v>
      </c>
      <c r="AD109" s="9">
        <f t="shared" si="12"/>
        <v>-0.5487866277119288</v>
      </c>
      <c r="AE109" s="9">
        <f t="shared" si="13"/>
        <v>-0.3880558866601607</v>
      </c>
      <c r="AF109" s="9">
        <f t="shared" si="14"/>
        <v>-0.5683407662303153</v>
      </c>
      <c r="AG109" s="9">
        <f t="shared" si="15"/>
        <v>-0.25174967084632216</v>
      </c>
      <c r="AH109" s="10">
        <f t="shared" si="16"/>
        <v>0.022881069832068553</v>
      </c>
      <c r="AI109" s="10">
        <f t="shared" si="17"/>
        <v>-0.17653577257066871</v>
      </c>
      <c r="AJ109" s="11">
        <f t="shared" si="18"/>
        <v>17524</v>
      </c>
      <c r="AK109" s="10">
        <f t="shared" si="19"/>
        <v>-0.1496153752819486</v>
      </c>
    </row>
    <row r="110" spans="1:37" ht="12.75">
      <c r="A110" s="6" t="s">
        <v>286</v>
      </c>
      <c r="B110" s="6" t="s">
        <v>50</v>
      </c>
      <c r="C110" s="7" t="s">
        <v>57</v>
      </c>
      <c r="D110" s="6" t="s">
        <v>47</v>
      </c>
      <c r="E110" s="6" t="s">
        <v>287</v>
      </c>
      <c r="F110" s="6" t="s">
        <v>287</v>
      </c>
      <c r="G110" s="8">
        <v>23166</v>
      </c>
      <c r="H110" s="8">
        <v>380.2910581</v>
      </c>
      <c r="I110" s="8">
        <v>16.41591376</v>
      </c>
      <c r="J110" s="8">
        <v>597.3713714967358</v>
      </c>
      <c r="K110" s="8">
        <v>23.899999618530273</v>
      </c>
      <c r="L110" s="8">
        <v>217.08031339673585</v>
      </c>
      <c r="M110" s="8">
        <v>9.37064289893533</v>
      </c>
      <c r="N110" s="8">
        <v>20627</v>
      </c>
      <c r="O110" s="8">
        <v>247.2029804</v>
      </c>
      <c r="P110" s="8">
        <v>11.98443692</v>
      </c>
      <c r="Q110" s="8">
        <v>358.1143670645559</v>
      </c>
      <c r="R110" s="8">
        <v>18.600000381469727</v>
      </c>
      <c r="S110" s="8">
        <v>110.91138666455589</v>
      </c>
      <c r="T110" s="8">
        <v>5.377000371578799</v>
      </c>
      <c r="U110" s="8">
        <v>16597</v>
      </c>
      <c r="V110" s="8">
        <v>154.2268393</v>
      </c>
      <c r="W110" s="8">
        <v>9.292452812</v>
      </c>
      <c r="X110" s="8">
        <v>232.10468540453715</v>
      </c>
      <c r="Y110" s="8">
        <v>15.100000381469727</v>
      </c>
      <c r="Z110" s="8">
        <v>77.87784610453716</v>
      </c>
      <c r="AA110" s="8">
        <v>4.692284515547216</v>
      </c>
      <c r="AB110" s="9">
        <f t="shared" si="10"/>
        <v>-2.845243352302961</v>
      </c>
      <c r="AC110" s="9">
        <f t="shared" si="11"/>
        <v>-2.5440633961908525</v>
      </c>
      <c r="AD110" s="9">
        <f t="shared" si="12"/>
        <v>-2.295918369463072</v>
      </c>
      <c r="AE110" s="9">
        <f t="shared" si="13"/>
        <v>-2.0846683214450636</v>
      </c>
      <c r="AF110" s="9">
        <f t="shared" si="14"/>
        <v>-3.458310694931968</v>
      </c>
      <c r="AG110" s="9">
        <f t="shared" si="15"/>
        <v>-1.3621109954279795</v>
      </c>
      <c r="AH110" s="10">
        <f t="shared" si="16"/>
        <v>0.22462332823559972</v>
      </c>
      <c r="AI110" s="10">
        <f t="shared" si="17"/>
        <v>0.1953749939399816</v>
      </c>
      <c r="AJ110" s="11">
        <f t="shared" si="18"/>
        <v>-4030</v>
      </c>
      <c r="AK110" s="10">
        <f t="shared" si="19"/>
        <v>0.3761125409958852</v>
      </c>
    </row>
    <row r="111" spans="1:37" ht="12.75">
      <c r="A111" s="6" t="s">
        <v>288</v>
      </c>
      <c r="B111" s="6" t="s">
        <v>61</v>
      </c>
      <c r="C111" s="7" t="s">
        <v>62</v>
      </c>
      <c r="D111" s="6" t="s">
        <v>47</v>
      </c>
      <c r="E111" s="6" t="s">
        <v>289</v>
      </c>
      <c r="F111" s="6" t="s">
        <v>289</v>
      </c>
      <c r="G111" s="8">
        <v>2385623</v>
      </c>
      <c r="H111" s="8">
        <v>41412.9693</v>
      </c>
      <c r="I111" s="8">
        <v>17.35939388</v>
      </c>
      <c r="J111" s="8">
        <v>115349.47337190801</v>
      </c>
      <c r="K111" s="8">
        <v>48.599998474121094</v>
      </c>
      <c r="L111" s="8">
        <v>73936.50407190801</v>
      </c>
      <c r="M111" s="8">
        <v>30.99253489420081</v>
      </c>
      <c r="N111" s="8">
        <v>2284103</v>
      </c>
      <c r="O111" s="8">
        <v>26801.23865</v>
      </c>
      <c r="P111" s="8">
        <v>11.73381352</v>
      </c>
      <c r="Q111" s="8">
        <v>62641.774581271886</v>
      </c>
      <c r="R111" s="8">
        <v>29.100000381469727</v>
      </c>
      <c r="S111" s="8">
        <v>35840.53593127189</v>
      </c>
      <c r="T111" s="8">
        <v>15.691295852801684</v>
      </c>
      <c r="U111" s="8">
        <v>2216711</v>
      </c>
      <c r="V111" s="8">
        <v>16272.90615</v>
      </c>
      <c r="W111" s="8">
        <v>7.34101385</v>
      </c>
      <c r="X111" s="8">
        <v>36584.30184167409</v>
      </c>
      <c r="Y111" s="8">
        <v>16.700000762939453</v>
      </c>
      <c r="Z111" s="8">
        <v>20311.395691674086</v>
      </c>
      <c r="AA111" s="8">
        <v>9.16285239333142</v>
      </c>
      <c r="AB111" s="9">
        <f t="shared" si="10"/>
        <v>-4.303284170426598</v>
      </c>
      <c r="AC111" s="9">
        <f t="shared" si="11"/>
        <v>-4.6899775830773</v>
      </c>
      <c r="AD111" s="9">
        <f t="shared" si="12"/>
        <v>-5.341073672010284</v>
      </c>
      <c r="AE111" s="9">
        <f t="shared" si="13"/>
        <v>-5.553294221786666</v>
      </c>
      <c r="AF111" s="9">
        <f t="shared" si="14"/>
        <v>-6.092944193786195</v>
      </c>
      <c r="AG111" s="9">
        <f t="shared" si="15"/>
        <v>-5.379486274711709</v>
      </c>
      <c r="AH111" s="10">
        <f t="shared" si="16"/>
        <v>0.3743710143776002</v>
      </c>
      <c r="AI111" s="10">
        <f t="shared" si="17"/>
        <v>0.029504799039272746</v>
      </c>
      <c r="AJ111" s="11">
        <f t="shared" si="18"/>
        <v>-67392</v>
      </c>
      <c r="AK111" s="10">
        <f t="shared" si="19"/>
        <v>0.3928300716802878</v>
      </c>
    </row>
    <row r="112" spans="1:37" ht="12.75">
      <c r="A112" s="6" t="s">
        <v>290</v>
      </c>
      <c r="B112" s="6" t="s">
        <v>71</v>
      </c>
      <c r="C112" s="7" t="s">
        <v>141</v>
      </c>
      <c r="D112" s="6" t="s">
        <v>58</v>
      </c>
      <c r="E112" s="6" t="s">
        <v>291</v>
      </c>
      <c r="F112" s="6" t="s">
        <v>292</v>
      </c>
      <c r="G112" s="8">
        <v>3260</v>
      </c>
      <c r="H112" s="8">
        <v>70.66251399</v>
      </c>
      <c r="I112" s="8">
        <v>21.67561779</v>
      </c>
      <c r="J112" s="8">
        <v>176.55235862759838</v>
      </c>
      <c r="K112" s="8">
        <v>56.400001525878906</v>
      </c>
      <c r="L112" s="8">
        <v>105.88984463759839</v>
      </c>
      <c r="M112" s="8">
        <v>32.48154743484613</v>
      </c>
      <c r="N112" s="8">
        <v>3260</v>
      </c>
      <c r="O112" s="8">
        <v>63.63731428</v>
      </c>
      <c r="P112" s="8">
        <v>19.52064855</v>
      </c>
      <c r="Q112" s="8">
        <v>161.1089345979702</v>
      </c>
      <c r="R112" s="8">
        <v>48.70000076293945</v>
      </c>
      <c r="S112" s="8">
        <v>97.4716203179702</v>
      </c>
      <c r="T112" s="8">
        <v>29.89927003618718</v>
      </c>
      <c r="U112" s="8">
        <v>2746</v>
      </c>
      <c r="V112" s="8">
        <v>48.15882249</v>
      </c>
      <c r="W112" s="8">
        <v>17.53780863</v>
      </c>
      <c r="X112" s="8">
        <v>115.96436489613643</v>
      </c>
      <c r="Y112" s="8">
        <v>42.099998474121094</v>
      </c>
      <c r="Z112" s="8">
        <v>67.80554240613642</v>
      </c>
      <c r="AA112" s="8">
        <v>24.69247720543934</v>
      </c>
      <c r="AB112" s="9">
        <f t="shared" si="10"/>
        <v>-1.0591449055972673</v>
      </c>
      <c r="AC112" s="9">
        <f t="shared" si="11"/>
        <v>-1.0711376176744163</v>
      </c>
      <c r="AD112" s="9">
        <f t="shared" si="12"/>
        <v>-1.462107405572114</v>
      </c>
      <c r="AE112" s="9">
        <f t="shared" si="13"/>
        <v>-1.456313413104713</v>
      </c>
      <c r="AF112" s="9">
        <f t="shared" si="14"/>
        <v>-1.3708676309717842</v>
      </c>
      <c r="AG112" s="9">
        <f t="shared" si="15"/>
        <v>-1.9133543593047322</v>
      </c>
      <c r="AH112" s="10">
        <f t="shared" si="16"/>
        <v>0.10157653906432325</v>
      </c>
      <c r="AI112" s="10">
        <f t="shared" si="17"/>
        <v>0.15766871165644172</v>
      </c>
      <c r="AJ112" s="11">
        <f t="shared" si="18"/>
        <v>-514</v>
      </c>
      <c r="AK112" s="10">
        <f t="shared" si="19"/>
        <v>0.2432298088806145</v>
      </c>
    </row>
    <row r="113" spans="1:37" ht="12.75">
      <c r="A113" s="6" t="s">
        <v>293</v>
      </c>
      <c r="B113" s="6" t="s">
        <v>45</v>
      </c>
      <c r="C113" s="7" t="s">
        <v>46</v>
      </c>
      <c r="D113" s="6" t="s">
        <v>54</v>
      </c>
      <c r="E113" s="6" t="s">
        <v>294</v>
      </c>
      <c r="F113" s="6" t="s">
        <v>294</v>
      </c>
      <c r="G113" s="8">
        <v>407.888992</v>
      </c>
      <c r="H113" s="8">
        <v>1.925634495</v>
      </c>
      <c r="I113" s="8">
        <v>4.720976865</v>
      </c>
      <c r="J113" s="8">
        <v>3.3710869916902224</v>
      </c>
      <c r="K113" s="8">
        <v>8.5</v>
      </c>
      <c r="L113" s="8">
        <v>1.4454524966902225</v>
      </c>
      <c r="M113" s="8">
        <v>3.5437399023757488</v>
      </c>
      <c r="N113" s="8">
        <v>447.997004</v>
      </c>
      <c r="O113" s="8">
        <v>1.225058955</v>
      </c>
      <c r="P113" s="8">
        <v>2.734524884</v>
      </c>
      <c r="Q113" s="8">
        <v>2.2329930321686584</v>
      </c>
      <c r="R113" s="8">
        <v>5</v>
      </c>
      <c r="S113" s="8">
        <v>1.0079340771686585</v>
      </c>
      <c r="T113" s="8">
        <v>2.2498678968144583</v>
      </c>
      <c r="U113" s="8">
        <v>447.084189</v>
      </c>
      <c r="V113" s="8">
        <v>1.038686435</v>
      </c>
      <c r="W113" s="8">
        <v>2.323245734</v>
      </c>
      <c r="X113" s="8">
        <v>1.9405224112206823</v>
      </c>
      <c r="Y113" s="8">
        <v>4.300000190734863</v>
      </c>
      <c r="Z113" s="8">
        <v>0.9018359762206822</v>
      </c>
      <c r="AA113" s="8">
        <v>2.0171502334668387</v>
      </c>
      <c r="AB113" s="9">
        <f t="shared" si="10"/>
        <v>-3.545252549372536</v>
      </c>
      <c r="AC113" s="9">
        <f t="shared" si="11"/>
        <v>-1.6299247254875586</v>
      </c>
      <c r="AD113" s="9">
        <f t="shared" si="12"/>
        <v>-3.4072554821990506</v>
      </c>
      <c r="AE113" s="9">
        <f t="shared" si="13"/>
        <v>-1.5082284537763966</v>
      </c>
      <c r="AF113" s="9">
        <f t="shared" si="14"/>
        <v>-2.817484496255765</v>
      </c>
      <c r="AG113" s="9">
        <f t="shared" si="15"/>
        <v>-1.09185762144839</v>
      </c>
      <c r="AH113" s="10">
        <f t="shared" si="16"/>
        <v>0.15040241630509146</v>
      </c>
      <c r="AI113" s="10">
        <f t="shared" si="17"/>
        <v>0.002037547108239195</v>
      </c>
      <c r="AJ113" s="11">
        <f t="shared" si="18"/>
        <v>-0.9128150000000232</v>
      </c>
      <c r="AK113" s="10">
        <f t="shared" si="19"/>
        <v>0.15213351099498712</v>
      </c>
    </row>
    <row r="114" spans="1:37" ht="12.75">
      <c r="A114" s="6" t="s">
        <v>295</v>
      </c>
      <c r="B114" s="6" t="s">
        <v>71</v>
      </c>
      <c r="C114" s="7" t="s">
        <v>132</v>
      </c>
      <c r="D114" s="6" t="s">
        <v>58</v>
      </c>
      <c r="E114" s="6" t="s">
        <v>296</v>
      </c>
      <c r="F114" s="6" t="s">
        <v>296</v>
      </c>
      <c r="G114" s="8">
        <v>70016</v>
      </c>
      <c r="H114" s="8">
        <v>1923.164155</v>
      </c>
      <c r="I114" s="8">
        <v>27.46749536</v>
      </c>
      <c r="J114" s="8">
        <v>8002.771569372238</v>
      </c>
      <c r="K114" s="8">
        <v>106.9000015258789</v>
      </c>
      <c r="L114" s="8">
        <v>6079.607414372238</v>
      </c>
      <c r="M114" s="8">
        <v>86.83168724823237</v>
      </c>
      <c r="N114" s="8">
        <v>47950</v>
      </c>
      <c r="O114" s="8">
        <v>914.6603083</v>
      </c>
      <c r="P114" s="8">
        <v>19.07529319</v>
      </c>
      <c r="Q114" s="8">
        <v>3149.357747313519</v>
      </c>
      <c r="R114" s="8">
        <v>60.900001525878906</v>
      </c>
      <c r="S114" s="8">
        <v>2234.697439013519</v>
      </c>
      <c r="T114" s="8">
        <v>46.6047432536709</v>
      </c>
      <c r="U114" s="8">
        <v>64655</v>
      </c>
      <c r="V114" s="8">
        <v>758.8162273</v>
      </c>
      <c r="W114" s="8">
        <v>11.73638895</v>
      </c>
      <c r="X114" s="8">
        <v>2239.2603458465037</v>
      </c>
      <c r="Y114" s="8">
        <v>31.60000228881836</v>
      </c>
      <c r="Z114" s="8">
        <v>1480.4441185465037</v>
      </c>
      <c r="AA114" s="8">
        <v>22.89759676044395</v>
      </c>
      <c r="AB114" s="9">
        <f t="shared" si="10"/>
        <v>-4.251545683794599</v>
      </c>
      <c r="AC114" s="9">
        <f t="shared" si="11"/>
        <v>-4.856997655254249</v>
      </c>
      <c r="AD114" s="9">
        <f t="shared" si="12"/>
        <v>-6.093683196405327</v>
      </c>
      <c r="AE114" s="9">
        <f t="shared" si="13"/>
        <v>-6.560760067475094</v>
      </c>
      <c r="AF114" s="9">
        <f t="shared" si="14"/>
        <v>-6.664698277085729</v>
      </c>
      <c r="AG114" s="9">
        <f t="shared" si="15"/>
        <v>-7.10670362416854</v>
      </c>
      <c r="AH114" s="10">
        <f t="shared" si="16"/>
        <v>0.38473349619849273</v>
      </c>
      <c r="AI114" s="10">
        <f t="shared" si="17"/>
        <v>-0.3483837330552659</v>
      </c>
      <c r="AJ114" s="11">
        <f t="shared" si="18"/>
        <v>16705</v>
      </c>
      <c r="AK114" s="10">
        <f t="shared" si="19"/>
        <v>0.17038465492140342</v>
      </c>
    </row>
    <row r="115" spans="1:37" ht="12.75">
      <c r="A115" s="6" t="s">
        <v>297</v>
      </c>
      <c r="B115" s="6" t="s">
        <v>45</v>
      </c>
      <c r="C115" s="7" t="s">
        <v>46</v>
      </c>
      <c r="D115" s="6" t="s">
        <v>47</v>
      </c>
      <c r="E115" s="6" t="s">
        <v>298</v>
      </c>
      <c r="F115" s="6" t="s">
        <v>298</v>
      </c>
      <c r="G115" s="8">
        <v>6679</v>
      </c>
      <c r="H115" s="8">
        <v>73.59407606</v>
      </c>
      <c r="I115" s="8">
        <v>11.01872677</v>
      </c>
      <c r="J115" s="8">
        <v>177.5621543012003</v>
      </c>
      <c r="K115" s="8">
        <v>17.600000381469727</v>
      </c>
      <c r="L115" s="8">
        <v>103.9680782412003</v>
      </c>
      <c r="M115" s="8">
        <v>15.566413870519584</v>
      </c>
      <c r="N115" s="8">
        <v>8592</v>
      </c>
      <c r="O115" s="8">
        <v>69.98796586</v>
      </c>
      <c r="P115" s="8">
        <v>8.145712973</v>
      </c>
      <c r="Q115" s="8">
        <v>119.11622447574267</v>
      </c>
      <c r="R115" s="8">
        <v>12.600000381469727</v>
      </c>
      <c r="S115" s="8">
        <v>49.128258615742666</v>
      </c>
      <c r="T115" s="8">
        <v>5.717907194569678</v>
      </c>
      <c r="U115" s="8">
        <v>7746</v>
      </c>
      <c r="V115" s="8">
        <v>40.72799308</v>
      </c>
      <c r="W115" s="8">
        <v>5.257938689</v>
      </c>
      <c r="X115" s="8">
        <v>62.44665574807933</v>
      </c>
      <c r="Y115" s="8">
        <v>8</v>
      </c>
      <c r="Z115" s="8">
        <v>21.718662668079332</v>
      </c>
      <c r="AA115" s="8">
        <v>2.803855237294001</v>
      </c>
      <c r="AB115" s="9">
        <f t="shared" si="10"/>
        <v>-3.6992859660740285</v>
      </c>
      <c r="AC115" s="9">
        <f t="shared" si="11"/>
        <v>-4.377527075528205</v>
      </c>
      <c r="AD115" s="9">
        <f t="shared" si="12"/>
        <v>-3.9422869101934306</v>
      </c>
      <c r="AE115" s="9">
        <f t="shared" si="13"/>
        <v>-4.54255302552971</v>
      </c>
      <c r="AF115" s="9">
        <f t="shared" si="14"/>
        <v>-8.570601478336744</v>
      </c>
      <c r="AG115" s="9">
        <f t="shared" si="15"/>
        <v>-7.1260752274151296</v>
      </c>
      <c r="AH115" s="10">
        <f t="shared" si="16"/>
        <v>0.3545146132170252</v>
      </c>
      <c r="AI115" s="10">
        <f t="shared" si="17"/>
        <v>0.09846368715083799</v>
      </c>
      <c r="AJ115" s="11">
        <f t="shared" si="18"/>
        <v>-846</v>
      </c>
      <c r="AK115" s="10">
        <f t="shared" si="19"/>
        <v>0.4180714844396251</v>
      </c>
    </row>
    <row r="116" spans="1:37" ht="12.75">
      <c r="A116" s="6" t="s">
        <v>299</v>
      </c>
      <c r="B116" s="6" t="s">
        <v>40</v>
      </c>
      <c r="C116" s="7" t="s">
        <v>51</v>
      </c>
      <c r="D116" s="6" t="s">
        <v>58</v>
      </c>
      <c r="E116" s="6" t="s">
        <v>300</v>
      </c>
      <c r="F116" s="6" t="s">
        <v>300</v>
      </c>
      <c r="G116" s="8">
        <v>731502</v>
      </c>
      <c r="H116" s="8">
        <v>26224.57343</v>
      </c>
      <c r="I116" s="8">
        <v>35.85030996</v>
      </c>
      <c r="J116" s="8">
        <v>60533.42563467785</v>
      </c>
      <c r="K116" s="8">
        <v>85.9000015258789</v>
      </c>
      <c r="L116" s="8">
        <v>34308.85220467785</v>
      </c>
      <c r="M116" s="8">
        <v>46.90192535998241</v>
      </c>
      <c r="N116" s="8">
        <v>630054</v>
      </c>
      <c r="O116" s="8">
        <v>16802.03036</v>
      </c>
      <c r="P116" s="8">
        <v>26.66760366</v>
      </c>
      <c r="Q116" s="8">
        <v>34717.28857610301</v>
      </c>
      <c r="R116" s="8">
        <v>55.29999923706055</v>
      </c>
      <c r="S116" s="8">
        <v>17915.25821610301</v>
      </c>
      <c r="T116" s="8">
        <v>28.434480562147073</v>
      </c>
      <c r="U116" s="8">
        <v>623428</v>
      </c>
      <c r="V116" s="8">
        <v>11982.66217</v>
      </c>
      <c r="W116" s="8">
        <v>19.22060313</v>
      </c>
      <c r="X116" s="8">
        <v>22679.350275509045</v>
      </c>
      <c r="Y116" s="8">
        <v>35.5</v>
      </c>
      <c r="Z116" s="8">
        <v>10696.688105509045</v>
      </c>
      <c r="AA116" s="8">
        <v>17.157856409255032</v>
      </c>
      <c r="AB116" s="9">
        <f t="shared" si="10"/>
        <v>-3.1168471482528832</v>
      </c>
      <c r="AC116" s="9">
        <f t="shared" si="11"/>
        <v>-3.274666992556927</v>
      </c>
      <c r="AD116" s="9">
        <f t="shared" si="12"/>
        <v>-4.418255751361363</v>
      </c>
      <c r="AE116" s="9">
        <f t="shared" si="13"/>
        <v>-4.432401982505454</v>
      </c>
      <c r="AF116" s="9">
        <f t="shared" si="14"/>
        <v>-5.0280127933995375</v>
      </c>
      <c r="AG116" s="9">
        <f t="shared" si="15"/>
        <v>-5.051463446581463</v>
      </c>
      <c r="AH116" s="10">
        <f t="shared" si="16"/>
        <v>0.27925270770279625</v>
      </c>
      <c r="AI116" s="10">
        <f t="shared" si="17"/>
        <v>0.010516558898126192</v>
      </c>
      <c r="AJ116" s="11">
        <f t="shared" si="18"/>
        <v>-6626</v>
      </c>
      <c r="AK116" s="10">
        <f t="shared" si="19"/>
        <v>0.28683248909449066</v>
      </c>
    </row>
    <row r="117" spans="1:37" ht="12.75">
      <c r="A117" s="6" t="s">
        <v>301</v>
      </c>
      <c r="B117" s="6" t="s">
        <v>50</v>
      </c>
      <c r="C117" s="7" t="s">
        <v>57</v>
      </c>
      <c r="D117" s="6" t="s">
        <v>42</v>
      </c>
      <c r="E117" s="6" t="s">
        <v>302</v>
      </c>
      <c r="F117" s="6" t="s">
        <v>302</v>
      </c>
      <c r="G117" s="8">
        <v>605640</v>
      </c>
      <c r="H117" s="8">
        <v>30643.32112</v>
      </c>
      <c r="I117" s="8">
        <v>50.59659388</v>
      </c>
      <c r="J117" s="8">
        <v>122979.64869599753</v>
      </c>
      <c r="K117" s="8">
        <v>218.6999969482422</v>
      </c>
      <c r="L117" s="8">
        <v>92336.32757599754</v>
      </c>
      <c r="M117" s="8">
        <v>152.46074825968816</v>
      </c>
      <c r="N117" s="8">
        <v>796985</v>
      </c>
      <c r="O117" s="8">
        <v>36145.13942</v>
      </c>
      <c r="P117" s="8">
        <v>45.35234593</v>
      </c>
      <c r="Q117" s="8">
        <v>132604.9053782649</v>
      </c>
      <c r="R117" s="8">
        <v>176.6999969482422</v>
      </c>
      <c r="S117" s="8">
        <v>96459.7659582649</v>
      </c>
      <c r="T117" s="8">
        <v>121.030842435259</v>
      </c>
      <c r="U117" s="8">
        <v>882839</v>
      </c>
      <c r="V117" s="8">
        <v>34532.21813</v>
      </c>
      <c r="W117" s="8">
        <v>39.11496675</v>
      </c>
      <c r="X117" s="8">
        <v>114310.3118957631</v>
      </c>
      <c r="Y117" s="8">
        <v>135</v>
      </c>
      <c r="Z117" s="8">
        <v>79778.0937657631</v>
      </c>
      <c r="AA117" s="8">
        <v>90.36539365134877</v>
      </c>
      <c r="AB117" s="9">
        <f t="shared" si="10"/>
        <v>-1.2868954216201145</v>
      </c>
      <c r="AC117" s="9">
        <f t="shared" si="11"/>
        <v>-1.479567295817711</v>
      </c>
      <c r="AD117" s="9">
        <f t="shared" si="12"/>
        <v>-2.412130676451051</v>
      </c>
      <c r="AE117" s="9">
        <f t="shared" si="13"/>
        <v>-2.691785836163789</v>
      </c>
      <c r="AF117" s="9">
        <f t="shared" si="14"/>
        <v>-2.615228969706411</v>
      </c>
      <c r="AG117" s="9">
        <f t="shared" si="15"/>
        <v>-2.9218402876037173</v>
      </c>
      <c r="AH117" s="10">
        <f t="shared" si="16"/>
        <v>0.1375315664955283</v>
      </c>
      <c r="AI117" s="10">
        <f t="shared" si="17"/>
        <v>-0.10772348287608927</v>
      </c>
      <c r="AJ117" s="11">
        <f t="shared" si="18"/>
        <v>85854</v>
      </c>
      <c r="AK117" s="10">
        <f t="shared" si="19"/>
        <v>0.04462346295744343</v>
      </c>
    </row>
    <row r="118" spans="1:37" ht="12.75">
      <c r="A118" s="6" t="s">
        <v>303</v>
      </c>
      <c r="B118" s="6" t="s">
        <v>83</v>
      </c>
      <c r="C118" s="7" t="s">
        <v>108</v>
      </c>
      <c r="D118" s="6" t="s">
        <v>42</v>
      </c>
      <c r="E118" s="6" t="s">
        <v>304</v>
      </c>
      <c r="F118" s="6" t="s">
        <v>304</v>
      </c>
      <c r="G118" s="8">
        <v>1063389</v>
      </c>
      <c r="H118" s="8">
        <v>46865.71124</v>
      </c>
      <c r="I118" s="8">
        <v>44.07202937</v>
      </c>
      <c r="J118" s="8">
        <v>120046.83680321541</v>
      </c>
      <c r="K118" s="8">
        <v>111.69999694824219</v>
      </c>
      <c r="L118" s="8">
        <v>73181.1255632154</v>
      </c>
      <c r="M118" s="8">
        <v>68.81877239957852</v>
      </c>
      <c r="N118" s="8">
        <v>923875</v>
      </c>
      <c r="O118" s="8">
        <v>34816.30767</v>
      </c>
      <c r="P118" s="8">
        <v>37.68508475</v>
      </c>
      <c r="Q118" s="8">
        <v>83498.76458529952</v>
      </c>
      <c r="R118" s="8">
        <v>86.69999694824219</v>
      </c>
      <c r="S118" s="8">
        <v>48682.45691529952</v>
      </c>
      <c r="T118" s="8">
        <v>52.69377016944881</v>
      </c>
      <c r="U118" s="8">
        <v>830132</v>
      </c>
      <c r="V118" s="8">
        <v>26198.54672</v>
      </c>
      <c r="W118" s="8">
        <v>31.55949502</v>
      </c>
      <c r="X118" s="8">
        <v>55969.37606962888</v>
      </c>
      <c r="Y118" s="8">
        <v>66.19999694824219</v>
      </c>
      <c r="Z118" s="8">
        <v>29770.829349628882</v>
      </c>
      <c r="AA118" s="8">
        <v>35.8627656199603</v>
      </c>
      <c r="AB118" s="9">
        <f t="shared" si="10"/>
        <v>-1.6697541568187833</v>
      </c>
      <c r="AC118" s="9">
        <f t="shared" si="11"/>
        <v>-1.7738989098235607</v>
      </c>
      <c r="AD118" s="9">
        <f t="shared" si="12"/>
        <v>-2.6156813095511744</v>
      </c>
      <c r="AE118" s="9">
        <f t="shared" si="13"/>
        <v>-2.697734317435426</v>
      </c>
      <c r="AF118" s="9">
        <f t="shared" si="14"/>
        <v>-3.2588848723240598</v>
      </c>
      <c r="AG118" s="9">
        <f t="shared" si="15"/>
        <v>-3.8479764755469508</v>
      </c>
      <c r="AH118" s="10">
        <f t="shared" si="16"/>
        <v>0.16254679459092902</v>
      </c>
      <c r="AI118" s="10">
        <f t="shared" si="17"/>
        <v>0.1014671898254634</v>
      </c>
      <c r="AJ118" s="11">
        <f t="shared" si="18"/>
        <v>-93743</v>
      </c>
      <c r="AK118" s="10">
        <f t="shared" si="19"/>
        <v>0.24752081787884783</v>
      </c>
    </row>
    <row r="119" spans="1:37" ht="12.75">
      <c r="A119" s="6" t="s">
        <v>305</v>
      </c>
      <c r="B119" s="6" t="s">
        <v>50</v>
      </c>
      <c r="C119" s="7" t="s">
        <v>57</v>
      </c>
      <c r="D119" s="6" t="s">
        <v>47</v>
      </c>
      <c r="E119" s="6" t="s">
        <v>306</v>
      </c>
      <c r="F119" s="6" t="s">
        <v>306</v>
      </c>
      <c r="G119" s="8">
        <v>53453</v>
      </c>
      <c r="H119" s="8">
        <v>1353.429791</v>
      </c>
      <c r="I119" s="8">
        <v>25.31999683</v>
      </c>
      <c r="J119" s="8">
        <v>3739.679869805994</v>
      </c>
      <c r="K119" s="8">
        <v>73.0999984741211</v>
      </c>
      <c r="L119" s="8">
        <v>2386.250078805994</v>
      </c>
      <c r="M119" s="8">
        <v>44.642023437524436</v>
      </c>
      <c r="N119" s="8">
        <v>59017</v>
      </c>
      <c r="O119" s="8">
        <v>1505.118711</v>
      </c>
      <c r="P119" s="8">
        <v>25.50313826</v>
      </c>
      <c r="Q119" s="8">
        <v>4239.74879260276</v>
      </c>
      <c r="R119" s="8">
        <v>73.9000015258789</v>
      </c>
      <c r="S119" s="8">
        <v>2734.6300816027597</v>
      </c>
      <c r="T119" s="8">
        <v>46.336311259514375</v>
      </c>
      <c r="U119" s="8">
        <v>59963</v>
      </c>
      <c r="V119" s="8">
        <v>992.2132198</v>
      </c>
      <c r="W119" s="8">
        <v>16.54709104</v>
      </c>
      <c r="X119" s="8">
        <v>2381.389036725989</v>
      </c>
      <c r="Y119" s="8">
        <v>40.099998474121094</v>
      </c>
      <c r="Z119" s="8">
        <v>1389.1758169259892</v>
      </c>
      <c r="AA119" s="8">
        <v>23.167216732418144</v>
      </c>
      <c r="AB119" s="9">
        <f t="shared" si="10"/>
        <v>-2.126920768401275</v>
      </c>
      <c r="AC119" s="9">
        <f t="shared" si="11"/>
        <v>-4.325911952133776</v>
      </c>
      <c r="AD119" s="9">
        <f t="shared" si="12"/>
        <v>-3.002260248105982</v>
      </c>
      <c r="AE119" s="9">
        <f t="shared" si="13"/>
        <v>-6.113365523413639</v>
      </c>
      <c r="AF119" s="9">
        <f t="shared" si="14"/>
        <v>-3.279687187405833</v>
      </c>
      <c r="AG119" s="9">
        <f t="shared" si="15"/>
        <v>-6.931877067191755</v>
      </c>
      <c r="AH119" s="10">
        <f t="shared" si="16"/>
        <v>0.3511743193600205</v>
      </c>
      <c r="AI119" s="10">
        <f t="shared" si="17"/>
        <v>-0.01602927969906976</v>
      </c>
      <c r="AJ119" s="11">
        <f t="shared" si="18"/>
        <v>946</v>
      </c>
      <c r="AK119" s="10">
        <f t="shared" si="19"/>
        <v>0.34077411133851754</v>
      </c>
    </row>
    <row r="120" spans="1:37" ht="12.75">
      <c r="A120" s="6" t="s">
        <v>307</v>
      </c>
      <c r="B120" s="6" t="s">
        <v>71</v>
      </c>
      <c r="C120" s="7" t="s">
        <v>141</v>
      </c>
      <c r="D120" s="6">
        <v>0</v>
      </c>
      <c r="E120" s="6" t="s">
        <v>308</v>
      </c>
      <c r="F120" s="6" t="s">
        <v>308</v>
      </c>
      <c r="G120" s="8">
        <v>284.068454</v>
      </c>
      <c r="H120" s="8">
        <v>6.170943188</v>
      </c>
      <c r="I120" s="8">
        <v>21.72343708</v>
      </c>
      <c r="J120" s="8">
        <v>11.287935014666996</v>
      </c>
      <c r="K120" s="8">
        <v>40</v>
      </c>
      <c r="L120" s="8">
        <v>5.116991826666996</v>
      </c>
      <c r="M120" s="8">
        <v>18.013235030550053</v>
      </c>
      <c r="N120" s="8">
        <v>260.935467</v>
      </c>
      <c r="O120" s="8">
        <v>5.6684152</v>
      </c>
      <c r="P120" s="8">
        <v>21.72343708</v>
      </c>
      <c r="Q120" s="8">
        <v>10.491329839977977</v>
      </c>
      <c r="R120" s="8">
        <v>40</v>
      </c>
      <c r="S120" s="8">
        <v>4.822914639977977</v>
      </c>
      <c r="T120" s="8">
        <v>18.483170170109442</v>
      </c>
      <c r="U120" s="8">
        <v>210.30954</v>
      </c>
      <c r="V120" s="8">
        <v>4.56864606</v>
      </c>
      <c r="W120" s="8">
        <v>21.72343708</v>
      </c>
      <c r="X120" s="8">
        <v>8.31116194353147</v>
      </c>
      <c r="Y120" s="8">
        <v>40</v>
      </c>
      <c r="Z120" s="8">
        <v>3.7425158835314702</v>
      </c>
      <c r="AA120" s="8">
        <v>17.795273973455842</v>
      </c>
      <c r="AB120" s="9">
        <f t="shared" si="10"/>
        <v>0</v>
      </c>
      <c r="AC120" s="9">
        <f t="shared" si="11"/>
        <v>0</v>
      </c>
      <c r="AD120" s="9">
        <f t="shared" si="12"/>
        <v>0</v>
      </c>
      <c r="AE120" s="9">
        <f t="shared" si="13"/>
        <v>0</v>
      </c>
      <c r="AF120" s="9">
        <f t="shared" si="14"/>
        <v>-0.06086926125041549</v>
      </c>
      <c r="AG120" s="9">
        <f t="shared" si="15"/>
        <v>-0.3792768256723401</v>
      </c>
      <c r="AH120" s="10">
        <f t="shared" si="16"/>
        <v>0</v>
      </c>
      <c r="AI120" s="10">
        <f t="shared" si="17"/>
        <v>0.19401704023623595</v>
      </c>
      <c r="AJ120" s="11">
        <f t="shared" si="18"/>
        <v>-50.62592700000002</v>
      </c>
      <c r="AK120" s="10">
        <f t="shared" si="19"/>
        <v>0.19401704024786331</v>
      </c>
    </row>
    <row r="121" spans="1:37" ht="12.75">
      <c r="A121" s="6" t="s">
        <v>309</v>
      </c>
      <c r="B121" s="6" t="s">
        <v>83</v>
      </c>
      <c r="C121" s="7" t="s">
        <v>41</v>
      </c>
      <c r="D121" s="6" t="s">
        <v>42</v>
      </c>
      <c r="E121" s="6" t="s">
        <v>310</v>
      </c>
      <c r="F121" s="6" t="s">
        <v>310</v>
      </c>
      <c r="G121" s="8">
        <v>738760</v>
      </c>
      <c r="H121" s="8">
        <v>40102.56473</v>
      </c>
      <c r="I121" s="8">
        <v>54.28361677</v>
      </c>
      <c r="J121" s="8">
        <v>99195.14185377088</v>
      </c>
      <c r="K121" s="8">
        <v>140.89999389648438</v>
      </c>
      <c r="L121" s="8">
        <v>59092.57712377088</v>
      </c>
      <c r="M121" s="8">
        <v>79.9888693537426</v>
      </c>
      <c r="N121" s="8">
        <v>809081</v>
      </c>
      <c r="O121" s="8">
        <v>32254.47449</v>
      </c>
      <c r="P121" s="8">
        <v>39.86556907</v>
      </c>
      <c r="Q121" s="8">
        <v>67233.48124222098</v>
      </c>
      <c r="R121" s="8">
        <v>84.4000015258789</v>
      </c>
      <c r="S121" s="8">
        <v>34979.00675222098</v>
      </c>
      <c r="T121" s="8">
        <v>43.23300973848228</v>
      </c>
      <c r="U121" s="8">
        <v>723526</v>
      </c>
      <c r="V121" s="8">
        <v>20049.28992</v>
      </c>
      <c r="W121" s="8">
        <v>27.71053137</v>
      </c>
      <c r="X121" s="8">
        <v>34532.52576965872</v>
      </c>
      <c r="Y121" s="8">
        <v>49.5</v>
      </c>
      <c r="Z121" s="8">
        <v>14483.235849658722</v>
      </c>
      <c r="AA121" s="8">
        <v>20.01757483443404</v>
      </c>
      <c r="AB121" s="9">
        <f t="shared" si="10"/>
        <v>-3.362049648352651</v>
      </c>
      <c r="AC121" s="9">
        <f t="shared" si="11"/>
        <v>-3.6370048597971905</v>
      </c>
      <c r="AD121" s="9">
        <f t="shared" si="12"/>
        <v>-5.23038853005961</v>
      </c>
      <c r="AE121" s="9">
        <f t="shared" si="13"/>
        <v>-5.335947501064005</v>
      </c>
      <c r="AF121" s="9">
        <f t="shared" si="14"/>
        <v>-6.92638431253769</v>
      </c>
      <c r="AG121" s="9">
        <f t="shared" si="15"/>
        <v>-7.699936883718475</v>
      </c>
      <c r="AH121" s="10">
        <f t="shared" si="16"/>
        <v>0.30490064442970705</v>
      </c>
      <c r="AI121" s="10">
        <f t="shared" si="17"/>
        <v>0.10574342989144474</v>
      </c>
      <c r="AJ121" s="11">
        <f t="shared" si="18"/>
        <v>-85555</v>
      </c>
      <c r="AK121" s="10">
        <f t="shared" si="19"/>
        <v>0.3784028344279498</v>
      </c>
    </row>
    <row r="122" spans="1:37" ht="12.75">
      <c r="A122" s="6" t="s">
        <v>311</v>
      </c>
      <c r="B122" s="6" t="s">
        <v>45</v>
      </c>
      <c r="C122" s="7" t="s">
        <v>46</v>
      </c>
      <c r="D122" s="6" t="s">
        <v>54</v>
      </c>
      <c r="E122" s="6" t="s">
        <v>312</v>
      </c>
      <c r="F122" s="6" t="s">
        <v>312</v>
      </c>
      <c r="G122" s="8">
        <v>190454</v>
      </c>
      <c r="H122" s="8">
        <v>879.2325398</v>
      </c>
      <c r="I122" s="8">
        <v>4.616508657</v>
      </c>
      <c r="J122" s="8">
        <v>1555.0933660447586</v>
      </c>
      <c r="K122" s="8">
        <v>8.300000190734863</v>
      </c>
      <c r="L122" s="8">
        <v>675.8608262447585</v>
      </c>
      <c r="M122" s="8">
        <v>3.548682759326444</v>
      </c>
      <c r="N122" s="8">
        <v>198014</v>
      </c>
      <c r="O122" s="8">
        <v>751.3524297</v>
      </c>
      <c r="P122" s="8">
        <v>3.794440947</v>
      </c>
      <c r="Q122" s="8">
        <v>1193.4744154504624</v>
      </c>
      <c r="R122" s="8">
        <v>6.199999809265137</v>
      </c>
      <c r="S122" s="8">
        <v>442.1219857504624</v>
      </c>
      <c r="T122" s="8">
        <v>2.232781448536277</v>
      </c>
      <c r="U122" s="8">
        <v>182592</v>
      </c>
      <c r="V122" s="8">
        <v>507.1634423</v>
      </c>
      <c r="W122" s="8">
        <v>2.777577563</v>
      </c>
      <c r="X122" s="8">
        <v>750.2223834818647</v>
      </c>
      <c r="Y122" s="8">
        <v>4.300000190734863</v>
      </c>
      <c r="Z122" s="8">
        <v>243.05894118186467</v>
      </c>
      <c r="AA122" s="8">
        <v>1.3311587647972785</v>
      </c>
      <c r="AB122" s="9">
        <f t="shared" si="10"/>
        <v>-2.5402977492232677</v>
      </c>
      <c r="AC122" s="9">
        <f t="shared" si="11"/>
        <v>-3.119579193381964</v>
      </c>
      <c r="AD122" s="9">
        <f t="shared" si="12"/>
        <v>-3.2882023536309766</v>
      </c>
      <c r="AE122" s="9">
        <f t="shared" si="13"/>
        <v>-3.6593419423089704</v>
      </c>
      <c r="AF122" s="9">
        <f t="shared" si="14"/>
        <v>-4.902633331387713</v>
      </c>
      <c r="AG122" s="9">
        <f t="shared" si="15"/>
        <v>-5.1719827995430645</v>
      </c>
      <c r="AH122" s="10">
        <f t="shared" si="16"/>
        <v>0.26798766885645253</v>
      </c>
      <c r="AI122" s="10">
        <f t="shared" si="17"/>
        <v>0.07788338198309211</v>
      </c>
      <c r="AJ122" s="11">
        <f t="shared" si="18"/>
        <v>-15422</v>
      </c>
      <c r="AK122" s="10">
        <f t="shared" si="19"/>
        <v>0.32499926498873477</v>
      </c>
    </row>
    <row r="123" spans="1:37" ht="12.75">
      <c r="A123" s="6" t="s">
        <v>313</v>
      </c>
      <c r="B123" s="6" t="s">
        <v>71</v>
      </c>
      <c r="C123" s="7" t="s">
        <v>46</v>
      </c>
      <c r="D123" s="6" t="s">
        <v>54</v>
      </c>
      <c r="E123" s="6" t="s">
        <v>314</v>
      </c>
      <c r="F123" s="6" t="s">
        <v>314</v>
      </c>
      <c r="G123" s="8">
        <v>57541</v>
      </c>
      <c r="H123" s="8">
        <v>248.2256021</v>
      </c>
      <c r="I123" s="8">
        <v>4.313891002</v>
      </c>
      <c r="J123" s="8">
        <v>646.578311219457</v>
      </c>
      <c r="K123" s="8">
        <v>11.100000381469727</v>
      </c>
      <c r="L123" s="8">
        <v>398.35270911945696</v>
      </c>
      <c r="M123" s="8">
        <v>6.92293684710827</v>
      </c>
      <c r="N123" s="8">
        <v>55639</v>
      </c>
      <c r="O123" s="8">
        <v>185.4059417</v>
      </c>
      <c r="P123" s="8">
        <v>3.332301833</v>
      </c>
      <c r="Q123" s="8">
        <v>401.0928648652864</v>
      </c>
      <c r="R123" s="8">
        <v>7.400000095367432</v>
      </c>
      <c r="S123" s="8">
        <v>215.6869231652864</v>
      </c>
      <c r="T123" s="8">
        <v>3.876542050814831</v>
      </c>
      <c r="U123" s="8">
        <v>64176</v>
      </c>
      <c r="V123" s="8">
        <v>183.0443716</v>
      </c>
      <c r="W123" s="8">
        <v>2.852224688</v>
      </c>
      <c r="X123" s="8">
        <v>395.9600068299434</v>
      </c>
      <c r="Y123" s="8">
        <v>6</v>
      </c>
      <c r="Z123" s="8">
        <v>212.91563522994338</v>
      </c>
      <c r="AA123" s="8">
        <v>3.317683171745565</v>
      </c>
      <c r="AB123" s="9">
        <f t="shared" si="10"/>
        <v>-2.068704997399371</v>
      </c>
      <c r="AC123" s="9">
        <f t="shared" si="11"/>
        <v>-1.5556402427881537</v>
      </c>
      <c r="AD123" s="9">
        <f t="shared" si="12"/>
        <v>-3.0759283672843742</v>
      </c>
      <c r="AE123" s="9">
        <f t="shared" si="13"/>
        <v>-2.0972054386955974</v>
      </c>
      <c r="AF123" s="9">
        <f t="shared" si="14"/>
        <v>-3.6778668998969692</v>
      </c>
      <c r="AG123" s="9">
        <f t="shared" si="15"/>
        <v>-1.556768327529751</v>
      </c>
      <c r="AH123" s="10">
        <f t="shared" si="16"/>
        <v>0.1440677252719921</v>
      </c>
      <c r="AI123" s="10">
        <f t="shared" si="17"/>
        <v>-0.15343553981919159</v>
      </c>
      <c r="AJ123" s="11">
        <f t="shared" si="18"/>
        <v>8537</v>
      </c>
      <c r="AK123" s="10">
        <f t="shared" si="19"/>
        <v>0.012737294599874166</v>
      </c>
    </row>
    <row r="124" spans="1:37" ht="12.75">
      <c r="A124" s="6" t="s">
        <v>315</v>
      </c>
      <c r="B124" s="6" t="s">
        <v>61</v>
      </c>
      <c r="C124" s="7" t="s">
        <v>62</v>
      </c>
      <c r="D124" s="6" t="s">
        <v>58</v>
      </c>
      <c r="E124" s="6" t="s">
        <v>316</v>
      </c>
      <c r="F124" s="6" t="s">
        <v>316</v>
      </c>
      <c r="G124" s="8">
        <v>152719</v>
      </c>
      <c r="H124" s="8">
        <v>3773.096917</v>
      </c>
      <c r="I124" s="8">
        <v>24.70613949</v>
      </c>
      <c r="J124" s="8">
        <v>9838.389650270698</v>
      </c>
      <c r="K124" s="8">
        <v>68</v>
      </c>
      <c r="L124" s="8">
        <v>6065.292733270698</v>
      </c>
      <c r="M124" s="8">
        <v>39.71537747936208</v>
      </c>
      <c r="N124" s="8">
        <v>141096</v>
      </c>
      <c r="O124" s="8">
        <v>2506.178298</v>
      </c>
      <c r="P124" s="8">
        <v>17.76222075</v>
      </c>
      <c r="Q124" s="8">
        <v>5924.917001382869</v>
      </c>
      <c r="R124" s="8">
        <v>42.70000076293945</v>
      </c>
      <c r="S124" s="8">
        <v>3418.738703382869</v>
      </c>
      <c r="T124" s="8">
        <v>24.229876845430553</v>
      </c>
      <c r="U124" s="8">
        <v>138358</v>
      </c>
      <c r="V124" s="8">
        <v>1714.33675</v>
      </c>
      <c r="W124" s="8">
        <v>12.39058638</v>
      </c>
      <c r="X124" s="8">
        <v>3855.543085570812</v>
      </c>
      <c r="Y124" s="8">
        <v>26.899999618530273</v>
      </c>
      <c r="Z124" s="8">
        <v>2141.206335570812</v>
      </c>
      <c r="AA124" s="8">
        <v>15.475840468717472</v>
      </c>
      <c r="AB124" s="9">
        <f t="shared" si="10"/>
        <v>-3.450573768489621</v>
      </c>
      <c r="AC124" s="9">
        <f t="shared" si="11"/>
        <v>-3.601367505789426</v>
      </c>
      <c r="AD124" s="9">
        <f t="shared" si="12"/>
        <v>-4.636907163746721</v>
      </c>
      <c r="AE124" s="9">
        <f t="shared" si="13"/>
        <v>-4.620726656752506</v>
      </c>
      <c r="AF124" s="9">
        <f t="shared" si="14"/>
        <v>-4.712291631309581</v>
      </c>
      <c r="AG124" s="9">
        <f t="shared" si="15"/>
        <v>-4.483063236015425</v>
      </c>
      <c r="AH124" s="10">
        <f t="shared" si="16"/>
        <v>0.302419075047246</v>
      </c>
      <c r="AI124" s="10">
        <f t="shared" si="17"/>
        <v>0.01940522764642513</v>
      </c>
      <c r="AJ124" s="11">
        <f t="shared" si="18"/>
        <v>-2738</v>
      </c>
      <c r="AK124" s="10">
        <f t="shared" si="19"/>
        <v>0.31595579158590253</v>
      </c>
    </row>
    <row r="125" spans="1:37" ht="12.75">
      <c r="A125" s="6" t="s">
        <v>317</v>
      </c>
      <c r="B125" s="6" t="s">
        <v>50</v>
      </c>
      <c r="C125" s="7" t="s">
        <v>57</v>
      </c>
      <c r="D125" s="6" t="s">
        <v>42</v>
      </c>
      <c r="E125" s="6" t="s">
        <v>318</v>
      </c>
      <c r="F125" s="6" t="s">
        <v>318</v>
      </c>
      <c r="G125" s="8">
        <v>437578</v>
      </c>
      <c r="H125" s="8">
        <v>20926.54222</v>
      </c>
      <c r="I125" s="8">
        <v>47.82357025</v>
      </c>
      <c r="J125" s="8">
        <v>123755.75704615594</v>
      </c>
      <c r="K125" s="8">
        <v>311</v>
      </c>
      <c r="L125" s="8">
        <v>102829.21482615593</v>
      </c>
      <c r="M125" s="8">
        <v>234.9963088321532</v>
      </c>
      <c r="N125" s="8">
        <v>573960</v>
      </c>
      <c r="O125" s="8">
        <v>23212.2648</v>
      </c>
      <c r="P125" s="8">
        <v>40.442304</v>
      </c>
      <c r="Q125" s="8">
        <v>113780.50715596977</v>
      </c>
      <c r="R125" s="8">
        <v>217.8000030517578</v>
      </c>
      <c r="S125" s="8">
        <v>90568.24235596976</v>
      </c>
      <c r="T125" s="8">
        <v>157.7953905428423</v>
      </c>
      <c r="U125" s="8">
        <v>754861</v>
      </c>
      <c r="V125" s="8">
        <v>24460.72591</v>
      </c>
      <c r="W125" s="8">
        <v>32.40427829</v>
      </c>
      <c r="X125" s="8">
        <v>100007.11817337867</v>
      </c>
      <c r="Y125" s="8">
        <v>143.3000030517578</v>
      </c>
      <c r="Z125" s="8">
        <v>75546.39226337866</v>
      </c>
      <c r="AA125" s="8">
        <v>100.07987200740091</v>
      </c>
      <c r="AB125" s="9">
        <f t="shared" si="10"/>
        <v>-1.9461407967931765</v>
      </c>
      <c r="AC125" s="9">
        <f t="shared" si="11"/>
        <v>-2.215859057544887</v>
      </c>
      <c r="AD125" s="9">
        <f t="shared" si="12"/>
        <v>-3.87426278024411</v>
      </c>
      <c r="AE125" s="9">
        <f t="shared" si="13"/>
        <v>-4.186368683801916</v>
      </c>
      <c r="AF125" s="9">
        <f t="shared" si="14"/>
        <v>-4.268006098343057</v>
      </c>
      <c r="AG125" s="9">
        <f t="shared" si="15"/>
        <v>-4.553306099750437</v>
      </c>
      <c r="AH125" s="10">
        <f t="shared" si="16"/>
        <v>0.19875291254425068</v>
      </c>
      <c r="AI125" s="10">
        <f t="shared" si="17"/>
        <v>-0.315180500383302</v>
      </c>
      <c r="AJ125" s="11">
        <f t="shared" si="18"/>
        <v>180901</v>
      </c>
      <c r="AK125" s="10">
        <f t="shared" si="19"/>
        <v>-0.053784545401188086</v>
      </c>
    </row>
    <row r="126" spans="1:37" ht="12.75">
      <c r="A126" s="6" t="s">
        <v>319</v>
      </c>
      <c r="B126" s="6" t="s">
        <v>50</v>
      </c>
      <c r="C126" s="7" t="s">
        <v>57</v>
      </c>
      <c r="D126" s="6" t="s">
        <v>58</v>
      </c>
      <c r="E126" s="6" t="s">
        <v>320</v>
      </c>
      <c r="F126" s="6" t="s">
        <v>320</v>
      </c>
      <c r="G126" s="8">
        <v>4276651</v>
      </c>
      <c r="H126" s="8">
        <v>211485.5812</v>
      </c>
      <c r="I126" s="8">
        <v>49.45121339</v>
      </c>
      <c r="J126" s="8">
        <v>871618.6924410023</v>
      </c>
      <c r="K126" s="8">
        <v>212.60000610351562</v>
      </c>
      <c r="L126" s="8">
        <v>660133.1112410023</v>
      </c>
      <c r="M126" s="8">
        <v>154.35748936282207</v>
      </c>
      <c r="N126" s="8">
        <v>5192679</v>
      </c>
      <c r="O126" s="8">
        <v>239818.4431</v>
      </c>
      <c r="P126" s="8">
        <v>46.18395305</v>
      </c>
      <c r="Q126" s="8">
        <v>916372.5774148565</v>
      </c>
      <c r="R126" s="8">
        <v>186</v>
      </c>
      <c r="S126" s="8">
        <v>676554.1343148565</v>
      </c>
      <c r="T126" s="8">
        <v>130.2899975744421</v>
      </c>
      <c r="U126" s="8">
        <v>6332251</v>
      </c>
      <c r="V126" s="8">
        <v>253548.7905</v>
      </c>
      <c r="W126" s="8">
        <v>40.04086232</v>
      </c>
      <c r="X126" s="8">
        <v>860556.3003375204</v>
      </c>
      <c r="Y126" s="8">
        <v>142.89999389648438</v>
      </c>
      <c r="Z126" s="8">
        <v>607007.5098375204</v>
      </c>
      <c r="AA126" s="8">
        <v>95.85967294055786</v>
      </c>
      <c r="AB126" s="9">
        <f t="shared" si="10"/>
        <v>-1.0554305240194488</v>
      </c>
      <c r="AC126" s="9">
        <f t="shared" si="11"/>
        <v>-1.4273191049363507</v>
      </c>
      <c r="AD126" s="9">
        <f t="shared" si="12"/>
        <v>-1.9863372619636923</v>
      </c>
      <c r="AE126" s="9">
        <f t="shared" si="13"/>
        <v>-2.6360163148917626</v>
      </c>
      <c r="AF126" s="9">
        <f t="shared" si="14"/>
        <v>-2.381929449195541</v>
      </c>
      <c r="AG126" s="9">
        <f t="shared" si="15"/>
        <v>-3.0687733471736296</v>
      </c>
      <c r="AH126" s="10">
        <f t="shared" si="16"/>
        <v>0.1330135322835904</v>
      </c>
      <c r="AI126" s="10">
        <f t="shared" si="17"/>
        <v>-0.2194574322811019</v>
      </c>
      <c r="AJ126" s="11">
        <f t="shared" si="18"/>
        <v>1139572</v>
      </c>
      <c r="AK126" s="10">
        <f t="shared" si="19"/>
        <v>-0.05725309205795606</v>
      </c>
    </row>
    <row r="127" spans="1:37" ht="12.75">
      <c r="A127" s="6" t="s">
        <v>321</v>
      </c>
      <c r="B127" s="6" t="s">
        <v>71</v>
      </c>
      <c r="C127" s="7" t="s">
        <v>141</v>
      </c>
      <c r="D127" s="6">
        <v>0</v>
      </c>
      <c r="E127" s="6" t="s">
        <v>322</v>
      </c>
      <c r="F127" s="6" t="s">
        <v>322</v>
      </c>
      <c r="G127" s="8">
        <v>71.275483</v>
      </c>
      <c r="H127" s="8">
        <v>0.507811633</v>
      </c>
      <c r="I127" s="8">
        <v>7.12463265</v>
      </c>
      <c r="J127" s="8">
        <v>1.0976655198589726</v>
      </c>
      <c r="K127" s="8">
        <v>14.199999809265137</v>
      </c>
      <c r="L127" s="8">
        <v>0.5898538868589727</v>
      </c>
      <c r="M127" s="8">
        <v>8.275691191864286</v>
      </c>
      <c r="N127" s="8">
        <v>49.1549</v>
      </c>
      <c r="O127" s="8">
        <v>0.652964954</v>
      </c>
      <c r="P127" s="8">
        <v>13.28382224</v>
      </c>
      <c r="Q127" s="8">
        <v>1.4714116005382318</v>
      </c>
      <c r="R127" s="8">
        <v>29.399999618530273</v>
      </c>
      <c r="S127" s="8">
        <v>0.8184466465382318</v>
      </c>
      <c r="T127" s="8">
        <v>16.65035726933087</v>
      </c>
      <c r="U127" s="8">
        <v>31.353544</v>
      </c>
      <c r="V127" s="8">
        <v>0.32682522</v>
      </c>
      <c r="W127" s="8">
        <v>10.4238685</v>
      </c>
      <c r="X127" s="8">
        <v>0.6722565521867001</v>
      </c>
      <c r="Y127" s="8">
        <v>21.899999618530273</v>
      </c>
      <c r="Z127" s="8">
        <v>0.3454313321867001</v>
      </c>
      <c r="AA127" s="8">
        <v>11.017297827215325</v>
      </c>
      <c r="AB127" s="9">
        <f t="shared" si="10"/>
        <v>1.902700288465965</v>
      </c>
      <c r="AC127" s="9">
        <f t="shared" si="11"/>
        <v>-2.4244869728935754</v>
      </c>
      <c r="AD127" s="9">
        <f t="shared" si="12"/>
        <v>2.166223341142818</v>
      </c>
      <c r="AE127" s="9">
        <f t="shared" si="13"/>
        <v>-2.9450804196572906</v>
      </c>
      <c r="AF127" s="9">
        <f t="shared" si="14"/>
        <v>1.4307206096118974</v>
      </c>
      <c r="AG127" s="9">
        <f t="shared" si="15"/>
        <v>-4.12965106398712</v>
      </c>
      <c r="AH127" s="10">
        <f t="shared" si="16"/>
        <v>0.21529599601146124</v>
      </c>
      <c r="AI127" s="10">
        <f t="shared" si="17"/>
        <v>0.36214814799745293</v>
      </c>
      <c r="AJ127" s="11">
        <f t="shared" si="18"/>
        <v>-17.801356</v>
      </c>
      <c r="AK127" s="10">
        <f t="shared" si="19"/>
        <v>0.4994750974031601</v>
      </c>
    </row>
    <row r="128" spans="1:37" ht="12.75">
      <c r="A128" s="6" t="s">
        <v>323</v>
      </c>
      <c r="B128" s="6" t="s">
        <v>45</v>
      </c>
      <c r="C128" s="7" t="s">
        <v>46</v>
      </c>
      <c r="D128" s="6" t="s">
        <v>54</v>
      </c>
      <c r="E128" s="6" t="s">
        <v>324</v>
      </c>
      <c r="F128" s="6" t="s">
        <v>324</v>
      </c>
      <c r="G128" s="8">
        <v>58521</v>
      </c>
      <c r="H128" s="8">
        <v>234.9444501</v>
      </c>
      <c r="I128" s="8">
        <v>4.01470327</v>
      </c>
      <c r="J128" s="8">
        <v>498.48748582880535</v>
      </c>
      <c r="K128" s="8">
        <v>8.5</v>
      </c>
      <c r="L128" s="8">
        <v>263.5430357288053</v>
      </c>
      <c r="M128" s="8">
        <v>4.503392555301606</v>
      </c>
      <c r="N128" s="8">
        <v>57809</v>
      </c>
      <c r="O128" s="8">
        <v>156.7504297</v>
      </c>
      <c r="P128" s="8">
        <v>2.711522942</v>
      </c>
      <c r="Q128" s="8">
        <v>287.3394457130475</v>
      </c>
      <c r="R128" s="8">
        <v>4.900000095367432</v>
      </c>
      <c r="S128" s="8">
        <v>130.58901601304748</v>
      </c>
      <c r="T128" s="8">
        <v>2.2589737932337086</v>
      </c>
      <c r="U128" s="8">
        <v>60495</v>
      </c>
      <c r="V128" s="8">
        <v>118.1691321</v>
      </c>
      <c r="W128" s="8">
        <v>1.95337023</v>
      </c>
      <c r="X128" s="8">
        <v>214.43860180790756</v>
      </c>
      <c r="Y128" s="8">
        <v>3.4000000953674316</v>
      </c>
      <c r="Z128" s="8">
        <v>96.26946970790756</v>
      </c>
      <c r="AA128" s="8">
        <v>1.5913624218184572</v>
      </c>
      <c r="AB128" s="9">
        <f t="shared" si="10"/>
        <v>-3.602036177458786</v>
      </c>
      <c r="AC128" s="9">
        <f t="shared" si="11"/>
        <v>-3.2795424444171757</v>
      </c>
      <c r="AD128" s="9">
        <f t="shared" si="12"/>
        <v>-4.581453519124555</v>
      </c>
      <c r="AE128" s="9">
        <f t="shared" si="13"/>
        <v>-3.6545976490796197</v>
      </c>
      <c r="AF128" s="9">
        <f t="shared" si="14"/>
        <v>-5.201202477580185</v>
      </c>
      <c r="AG128" s="9">
        <f t="shared" si="15"/>
        <v>-3.5032011797344955</v>
      </c>
      <c r="AH128" s="10">
        <f t="shared" si="16"/>
        <v>0.279604018928489</v>
      </c>
      <c r="AI128" s="10">
        <f t="shared" si="17"/>
        <v>-0.046463353457074155</v>
      </c>
      <c r="AJ128" s="11">
        <f t="shared" si="18"/>
        <v>2686</v>
      </c>
      <c r="AK128" s="10">
        <f t="shared" si="19"/>
        <v>0.24613200534020616</v>
      </c>
    </row>
    <row r="129" spans="1:37" ht="12.75">
      <c r="A129" s="6" t="s">
        <v>325</v>
      </c>
      <c r="B129" s="6" t="s">
        <v>40</v>
      </c>
      <c r="C129" s="7" t="s">
        <v>80</v>
      </c>
      <c r="D129" s="6" t="s">
        <v>54</v>
      </c>
      <c r="E129" s="6" t="s">
        <v>326</v>
      </c>
      <c r="F129" s="6" t="s">
        <v>326</v>
      </c>
      <c r="G129" s="8">
        <v>72054</v>
      </c>
      <c r="H129" s="8">
        <v>1552.820908</v>
      </c>
      <c r="I129" s="8">
        <v>21.55079396</v>
      </c>
      <c r="J129" s="8">
        <v>3379.9795390453337</v>
      </c>
      <c r="K129" s="8">
        <v>47.20000076293945</v>
      </c>
      <c r="L129" s="8">
        <v>1827.1586310453338</v>
      </c>
      <c r="M129" s="8">
        <v>25.35818457053507</v>
      </c>
      <c r="N129" s="8">
        <v>54597</v>
      </c>
      <c r="O129" s="8">
        <v>632.7937909</v>
      </c>
      <c r="P129" s="8">
        <v>11.5902667</v>
      </c>
      <c r="Q129" s="8">
        <v>1167.2058565984717</v>
      </c>
      <c r="R129" s="8">
        <v>21.5</v>
      </c>
      <c r="S129" s="8">
        <v>534.4120656984717</v>
      </c>
      <c r="T129" s="8">
        <v>9.788304589967794</v>
      </c>
      <c r="U129" s="8">
        <v>49587</v>
      </c>
      <c r="V129" s="8">
        <v>267.6746736</v>
      </c>
      <c r="W129" s="8">
        <v>5.398081627</v>
      </c>
      <c r="X129" s="8">
        <v>543.4315342686351</v>
      </c>
      <c r="Y129" s="8">
        <v>9.300000190734863</v>
      </c>
      <c r="Z129" s="8">
        <v>275.7568606686351</v>
      </c>
      <c r="AA129" s="8">
        <v>5.561071665328314</v>
      </c>
      <c r="AB129" s="9">
        <f t="shared" si="10"/>
        <v>-6.921845111846355</v>
      </c>
      <c r="AC129" s="9">
        <f t="shared" si="11"/>
        <v>-7.641220321102464</v>
      </c>
      <c r="AD129" s="9">
        <f t="shared" si="12"/>
        <v>-8.12189744043573</v>
      </c>
      <c r="AE129" s="9">
        <f t="shared" si="13"/>
        <v>-8.38038514465282</v>
      </c>
      <c r="AF129" s="9">
        <f t="shared" si="14"/>
        <v>-7.586553527095677</v>
      </c>
      <c r="AG129" s="9">
        <f t="shared" si="15"/>
        <v>-5.653974285576559</v>
      </c>
      <c r="AH129" s="10">
        <f t="shared" si="16"/>
        <v>0.5342573413776579</v>
      </c>
      <c r="AI129" s="10">
        <f t="shared" si="17"/>
        <v>0.09176328369690642</v>
      </c>
      <c r="AJ129" s="11">
        <f t="shared" si="18"/>
        <v>-5010</v>
      </c>
      <c r="AK129" s="10">
        <f t="shared" si="19"/>
        <v>0.5769954170705501</v>
      </c>
    </row>
    <row r="130" spans="1:37" ht="12.75">
      <c r="A130" s="6" t="s">
        <v>327</v>
      </c>
      <c r="B130" s="6" t="s">
        <v>40</v>
      </c>
      <c r="C130" s="7" t="s">
        <v>41</v>
      </c>
      <c r="D130" s="6" t="s">
        <v>58</v>
      </c>
      <c r="E130" s="6" t="s">
        <v>328</v>
      </c>
      <c r="F130" s="6" t="s">
        <v>328</v>
      </c>
      <c r="G130" s="8">
        <v>4506833</v>
      </c>
      <c r="H130" s="8">
        <v>229627.2352</v>
      </c>
      <c r="I130" s="8">
        <v>50.95090836</v>
      </c>
      <c r="J130" s="8">
        <v>551074.1866181127</v>
      </c>
      <c r="K130" s="8">
        <v>123.5999984741211</v>
      </c>
      <c r="L130" s="8">
        <v>321446.95141811273</v>
      </c>
      <c r="M130" s="8">
        <v>71.32435380190762</v>
      </c>
      <c r="N130" s="8">
        <v>4518213</v>
      </c>
      <c r="O130" s="8">
        <v>203371.4486</v>
      </c>
      <c r="P130" s="8">
        <v>45.01147879</v>
      </c>
      <c r="Q130" s="8">
        <v>466424.82200328907</v>
      </c>
      <c r="R130" s="8">
        <v>100.5</v>
      </c>
      <c r="S130" s="8">
        <v>263053.37340328906</v>
      </c>
      <c r="T130" s="8">
        <v>58.22066675548255</v>
      </c>
      <c r="U130" s="8">
        <v>4741460</v>
      </c>
      <c r="V130" s="8">
        <v>194287.3013</v>
      </c>
      <c r="W130" s="8">
        <v>40.97626076</v>
      </c>
      <c r="X130" s="8">
        <v>423083.7698649798</v>
      </c>
      <c r="Y130" s="8">
        <v>86.5</v>
      </c>
      <c r="Z130" s="8">
        <v>228796.4685649798</v>
      </c>
      <c r="AA130" s="8">
        <v>48.254433985519185</v>
      </c>
      <c r="AB130" s="9">
        <f aca="true" t="shared" si="20" ref="AB130:AB193">100*(LN(W130/I130)/(2010-1990))</f>
        <v>-1.0893484740352701</v>
      </c>
      <c r="AC130" s="9">
        <f aca="true" t="shared" si="21" ref="AC130:AC193">100*(LN(W130/P130)/(2010-2000))</f>
        <v>-0.9392464830206486</v>
      </c>
      <c r="AD130" s="9">
        <f aca="true" t="shared" si="22" ref="AD130:AD193">100*(LN(Y130/K130)/(2010-1990))</f>
        <v>-1.7845305937022906</v>
      </c>
      <c r="AE130" s="9">
        <f aca="true" t="shared" si="23" ref="AE130:AE193">100*(LN(Y130/R130)/(2010-2000))</f>
        <v>-1.5001331356129683</v>
      </c>
      <c r="AF130" s="9">
        <f aca="true" t="shared" si="24" ref="AF130:AF193">100*(LN(AA130/M130)/(2010-1990))</f>
        <v>-1.9537505875630676</v>
      </c>
      <c r="AG130" s="9">
        <f aca="true" t="shared" si="25" ref="AG130:AG193">100*(LN(AA130/T130)/(2010-2000))</f>
        <v>-1.8775267096040902</v>
      </c>
      <c r="AH130" s="10">
        <f aca="true" t="shared" si="26" ref="AH130:AH193">((P130-W130)/P130)</f>
        <v>0.08964864382319478</v>
      </c>
      <c r="AI130" s="10">
        <f aca="true" t="shared" si="27" ref="AI130:AI193">((N130-U130)/N130)</f>
        <v>-0.049410463827181235</v>
      </c>
      <c r="AJ130" s="11">
        <f aca="true" t="shared" si="28" ref="AJ130:AJ193">U130-N130</f>
        <v>223247</v>
      </c>
      <c r="AK130" s="10">
        <f aca="true" t="shared" si="29" ref="AK130:AK193">((O130-V130)/O130)</f>
        <v>0.0446677611952655</v>
      </c>
    </row>
    <row r="131" spans="1:37" ht="12.75">
      <c r="A131" s="6" t="s">
        <v>329</v>
      </c>
      <c r="B131" s="6" t="s">
        <v>71</v>
      </c>
      <c r="C131" s="7" t="s">
        <v>141</v>
      </c>
      <c r="D131" s="6" t="s">
        <v>47</v>
      </c>
      <c r="E131" s="6" t="s">
        <v>330</v>
      </c>
      <c r="F131" s="6" t="s">
        <v>330</v>
      </c>
      <c r="G131" s="8">
        <v>468.090958</v>
      </c>
      <c r="H131" s="8">
        <v>6.749010143</v>
      </c>
      <c r="I131" s="8">
        <v>14.41815961</v>
      </c>
      <c r="J131" s="8">
        <v>15.083450960505235</v>
      </c>
      <c r="K131" s="8">
        <v>32.599998474121094</v>
      </c>
      <c r="L131" s="8">
        <v>8.334440817505236</v>
      </c>
      <c r="M131" s="8">
        <v>17.805173706229198</v>
      </c>
      <c r="N131" s="8">
        <v>498.222764</v>
      </c>
      <c r="O131" s="8">
        <v>5.800840675</v>
      </c>
      <c r="P131" s="8">
        <v>11.6430663</v>
      </c>
      <c r="Q131" s="8">
        <v>12.333363459102062</v>
      </c>
      <c r="R131" s="8">
        <v>25</v>
      </c>
      <c r="S131" s="8">
        <v>6.532522784102062</v>
      </c>
      <c r="T131" s="8">
        <v>13.111650563004106</v>
      </c>
      <c r="U131" s="8">
        <v>419.839776</v>
      </c>
      <c r="V131" s="8">
        <v>3.875138302</v>
      </c>
      <c r="W131" s="8">
        <v>9.230040895</v>
      </c>
      <c r="X131" s="8">
        <v>7.754405427972803</v>
      </c>
      <c r="Y131" s="8">
        <v>19</v>
      </c>
      <c r="Z131" s="8">
        <v>3.8792671259728033</v>
      </c>
      <c r="AA131" s="8">
        <v>9.239875180318322</v>
      </c>
      <c r="AB131" s="9">
        <f t="shared" si="20"/>
        <v>-2.2301250847265957</v>
      </c>
      <c r="AC131" s="9">
        <f t="shared" si="21"/>
        <v>-2.322473562814895</v>
      </c>
      <c r="AD131" s="9">
        <f t="shared" si="22"/>
        <v>-2.699366312000594</v>
      </c>
      <c r="AE131" s="9">
        <f t="shared" si="23"/>
        <v>-2.744368457017603</v>
      </c>
      <c r="AF131" s="9">
        <f t="shared" si="24"/>
        <v>-3.2798034788991024</v>
      </c>
      <c r="AG131" s="9">
        <f t="shared" si="25"/>
        <v>-3.4997281398014217</v>
      </c>
      <c r="AH131" s="10">
        <f t="shared" si="26"/>
        <v>0.20724999264154317</v>
      </c>
      <c r="AI131" s="10">
        <f t="shared" si="27"/>
        <v>0.15732518396128525</v>
      </c>
      <c r="AJ131" s="11">
        <f t="shared" si="28"/>
        <v>-78.38298800000001</v>
      </c>
      <c r="AK131" s="10">
        <f t="shared" si="29"/>
        <v>0.3319695335366197</v>
      </c>
    </row>
    <row r="132" spans="1:37" ht="12.75">
      <c r="A132" s="6" t="s">
        <v>331</v>
      </c>
      <c r="B132" s="6" t="s">
        <v>61</v>
      </c>
      <c r="C132" s="7" t="s">
        <v>62</v>
      </c>
      <c r="D132" s="6" t="s">
        <v>47</v>
      </c>
      <c r="E132" s="6" t="s">
        <v>332</v>
      </c>
      <c r="F132" s="6" t="s">
        <v>332</v>
      </c>
      <c r="G132" s="8">
        <v>63201</v>
      </c>
      <c r="H132" s="8">
        <v>875.8311245</v>
      </c>
      <c r="I132" s="8">
        <v>13.85786814</v>
      </c>
      <c r="J132" s="8">
        <v>2107.684555993901</v>
      </c>
      <c r="K132" s="8">
        <v>33.20000076293945</v>
      </c>
      <c r="L132" s="8">
        <v>1231.853431493901</v>
      </c>
      <c r="M132" s="8">
        <v>19.49104336155917</v>
      </c>
      <c r="N132" s="8">
        <v>69402</v>
      </c>
      <c r="O132" s="8">
        <v>783.2351161</v>
      </c>
      <c r="P132" s="8">
        <v>11.28548336</v>
      </c>
      <c r="Q132" s="8">
        <v>1805.9122915813603</v>
      </c>
      <c r="R132" s="8">
        <v>25.700000762939453</v>
      </c>
      <c r="S132" s="8">
        <v>1022.6771754813602</v>
      </c>
      <c r="T132" s="8">
        <v>14.735557699797704</v>
      </c>
      <c r="U132" s="8">
        <v>69969</v>
      </c>
      <c r="V132" s="8">
        <v>645.0974931</v>
      </c>
      <c r="W132" s="8">
        <v>9.219761511</v>
      </c>
      <c r="X132" s="8">
        <v>1411.0319779465985</v>
      </c>
      <c r="Y132" s="8">
        <v>20.200000762939453</v>
      </c>
      <c r="Z132" s="8">
        <v>765.9344848465986</v>
      </c>
      <c r="AA132" s="8">
        <v>10.94676906696678</v>
      </c>
      <c r="AB132" s="9">
        <f t="shared" si="20"/>
        <v>-2.0375199866516036</v>
      </c>
      <c r="AC132" s="9">
        <f t="shared" si="21"/>
        <v>-2.021680706821526</v>
      </c>
      <c r="AD132" s="9">
        <f t="shared" si="22"/>
        <v>-2.4843362836305416</v>
      </c>
      <c r="AE132" s="9">
        <f t="shared" si="23"/>
        <v>-2.4080837941109543</v>
      </c>
      <c r="AF132" s="9">
        <f t="shared" si="24"/>
        <v>-2.8845534745746715</v>
      </c>
      <c r="AG132" s="9">
        <f t="shared" si="25"/>
        <v>-2.972191137737624</v>
      </c>
      <c r="AH132" s="10">
        <f t="shared" si="26"/>
        <v>0.18304239021978416</v>
      </c>
      <c r="AI132" s="10">
        <f t="shared" si="27"/>
        <v>-0.008169793377712458</v>
      </c>
      <c r="AJ132" s="11">
        <f t="shared" si="28"/>
        <v>567</v>
      </c>
      <c r="AK132" s="10">
        <f t="shared" si="29"/>
        <v>0.1763680153768326</v>
      </c>
    </row>
    <row r="133" spans="1:37" ht="12.75">
      <c r="A133" s="6" t="s">
        <v>333</v>
      </c>
      <c r="B133" s="6" t="s">
        <v>71</v>
      </c>
      <c r="C133" s="7" t="s">
        <v>141</v>
      </c>
      <c r="D133" s="6" t="s">
        <v>58</v>
      </c>
      <c r="E133" s="6" t="s">
        <v>334</v>
      </c>
      <c r="F133" s="6" t="s">
        <v>334</v>
      </c>
      <c r="G133" s="8">
        <v>146170</v>
      </c>
      <c r="H133" s="8">
        <v>4428.588619</v>
      </c>
      <c r="I133" s="8">
        <v>30.29752082</v>
      </c>
      <c r="J133" s="8">
        <v>12281.453728605497</v>
      </c>
      <c r="K133" s="8">
        <v>89.5</v>
      </c>
      <c r="L133" s="8">
        <v>7852.865109605496</v>
      </c>
      <c r="M133" s="8">
        <v>53.72419176031673</v>
      </c>
      <c r="N133" s="8">
        <v>188146</v>
      </c>
      <c r="O133" s="8">
        <v>5036.180164</v>
      </c>
      <c r="P133" s="8">
        <v>26.76740491</v>
      </c>
      <c r="Q133" s="8">
        <v>13661.505478161123</v>
      </c>
      <c r="R133" s="8">
        <v>73.9000015258789</v>
      </c>
      <c r="S133" s="8">
        <v>8625.325314161124</v>
      </c>
      <c r="T133" s="8">
        <v>45.84378787835577</v>
      </c>
      <c r="U133" s="8">
        <v>207224</v>
      </c>
      <c r="V133" s="8">
        <v>4861.312743</v>
      </c>
      <c r="W133" s="8">
        <v>23.4592168</v>
      </c>
      <c r="X133" s="8">
        <v>12478.940361615258</v>
      </c>
      <c r="Y133" s="8">
        <v>60.79999923706055</v>
      </c>
      <c r="Z133" s="8">
        <v>7617.627618615257</v>
      </c>
      <c r="AA133" s="8">
        <v>36.76035410288025</v>
      </c>
      <c r="AB133" s="9">
        <f t="shared" si="20"/>
        <v>-1.2790121493092697</v>
      </c>
      <c r="AC133" s="9">
        <f t="shared" si="21"/>
        <v>-1.3192145441782404</v>
      </c>
      <c r="AD133" s="9">
        <f t="shared" si="22"/>
        <v>-1.933244244285174</v>
      </c>
      <c r="AE133" s="9">
        <f t="shared" si="23"/>
        <v>-1.9512307217826868</v>
      </c>
      <c r="AF133" s="9">
        <f t="shared" si="24"/>
        <v>-1.8972173406419819</v>
      </c>
      <c r="AG133" s="9">
        <f t="shared" si="25"/>
        <v>-2.2081977131954704</v>
      </c>
      <c r="AH133" s="10">
        <f t="shared" si="26"/>
        <v>0.12359016950365996</v>
      </c>
      <c r="AI133" s="10">
        <f t="shared" si="27"/>
        <v>-0.10139997661390622</v>
      </c>
      <c r="AJ133" s="11">
        <f t="shared" si="28"/>
        <v>19078</v>
      </c>
      <c r="AK133" s="10">
        <f t="shared" si="29"/>
        <v>0.034722232983243985</v>
      </c>
    </row>
    <row r="134" spans="1:37" ht="12.75">
      <c r="A134" s="6" t="s">
        <v>335</v>
      </c>
      <c r="B134" s="6" t="s">
        <v>61</v>
      </c>
      <c r="C134" s="7" t="s">
        <v>62</v>
      </c>
      <c r="D134" s="6" t="s">
        <v>58</v>
      </c>
      <c r="E134" s="6" t="s">
        <v>336</v>
      </c>
      <c r="F134" s="6" t="s">
        <v>336</v>
      </c>
      <c r="G134" s="8">
        <v>142089</v>
      </c>
      <c r="H134" s="8">
        <v>3377.36956</v>
      </c>
      <c r="I134" s="8">
        <v>23.76939496</v>
      </c>
      <c r="J134" s="8">
        <v>6857.605619195035</v>
      </c>
      <c r="K134" s="8">
        <v>50.099998474121094</v>
      </c>
      <c r="L134" s="8">
        <v>3480.2360591950346</v>
      </c>
      <c r="M134" s="8">
        <v>24.493353174383905</v>
      </c>
      <c r="N134" s="8">
        <v>149973</v>
      </c>
      <c r="O134" s="8">
        <v>2744.633906</v>
      </c>
      <c r="P134" s="8">
        <v>18.30085353</v>
      </c>
      <c r="Q134" s="8">
        <v>5219.976716728075</v>
      </c>
      <c r="R134" s="8">
        <v>35.29999923706055</v>
      </c>
      <c r="S134" s="8">
        <v>2475.342810728075</v>
      </c>
      <c r="T134" s="8">
        <v>16.505256350997016</v>
      </c>
      <c r="U134" s="8">
        <v>156431</v>
      </c>
      <c r="V134" s="8">
        <v>2144.035637</v>
      </c>
      <c r="W134" s="8">
        <v>13.7059511</v>
      </c>
      <c r="X134" s="8">
        <v>3741.665280137145</v>
      </c>
      <c r="Y134" s="8">
        <v>24.600000381469727</v>
      </c>
      <c r="Z134" s="8">
        <v>1597.6296431371452</v>
      </c>
      <c r="AA134" s="8">
        <v>10.212998978061542</v>
      </c>
      <c r="AB134" s="9">
        <f t="shared" si="20"/>
        <v>-2.752843508689413</v>
      </c>
      <c r="AC134" s="9">
        <f t="shared" si="21"/>
        <v>-2.891175743665917</v>
      </c>
      <c r="AD134" s="9">
        <f t="shared" si="22"/>
        <v>-3.5563725959446866</v>
      </c>
      <c r="AE134" s="9">
        <f t="shared" si="23"/>
        <v>-3.6113648388101867</v>
      </c>
      <c r="AF134" s="9">
        <f t="shared" si="24"/>
        <v>-4.373702316021339</v>
      </c>
      <c r="AG134" s="9">
        <f t="shared" si="25"/>
        <v>-4.800175783685784</v>
      </c>
      <c r="AH134" s="10">
        <f t="shared" si="26"/>
        <v>0.25107585405608135</v>
      </c>
      <c r="AI134" s="10">
        <f t="shared" si="27"/>
        <v>-0.04306108432851247</v>
      </c>
      <c r="AJ134" s="11">
        <f t="shared" si="28"/>
        <v>6458</v>
      </c>
      <c r="AK134" s="10">
        <f t="shared" si="29"/>
        <v>0.21882636794912497</v>
      </c>
    </row>
    <row r="135" spans="1:37" ht="12.75">
      <c r="A135" s="6" t="s">
        <v>337</v>
      </c>
      <c r="B135" s="6" t="s">
        <v>61</v>
      </c>
      <c r="C135" s="7" t="s">
        <v>62</v>
      </c>
      <c r="D135" s="6" t="s">
        <v>47</v>
      </c>
      <c r="E135" s="6" t="s">
        <v>338</v>
      </c>
      <c r="F135" s="6" t="s">
        <v>338</v>
      </c>
      <c r="G135" s="8">
        <v>646906</v>
      </c>
      <c r="H135" s="8">
        <v>17581.85165</v>
      </c>
      <c r="I135" s="8">
        <v>27.17837158</v>
      </c>
      <c r="J135" s="8">
        <v>50216.484267667925</v>
      </c>
      <c r="K135" s="8">
        <v>77.5999984741211</v>
      </c>
      <c r="L135" s="8">
        <v>32634.632617667925</v>
      </c>
      <c r="M135" s="8">
        <v>50.44725604286855</v>
      </c>
      <c r="N135" s="8">
        <v>621771</v>
      </c>
      <c r="O135" s="8">
        <v>10717.20067</v>
      </c>
      <c r="P135" s="8">
        <v>17.23657211</v>
      </c>
      <c r="Q135" s="8">
        <v>24916.390700758264</v>
      </c>
      <c r="R135" s="8">
        <v>40.599998474121094</v>
      </c>
      <c r="S135" s="8">
        <v>14199.190030758264</v>
      </c>
      <c r="T135" s="8">
        <v>22.83668751157301</v>
      </c>
      <c r="U135" s="8">
        <v>593917</v>
      </c>
      <c r="V135" s="8">
        <v>5586.634388</v>
      </c>
      <c r="W135" s="8">
        <v>9.406422762</v>
      </c>
      <c r="X135" s="8">
        <v>11383.513679129885</v>
      </c>
      <c r="Y135" s="8">
        <v>19.200000762939453</v>
      </c>
      <c r="Z135" s="8">
        <v>5796.879291129884</v>
      </c>
      <c r="AA135" s="8">
        <v>9.760419875386432</v>
      </c>
      <c r="AB135" s="9">
        <f t="shared" si="20"/>
        <v>-5.305143829939131</v>
      </c>
      <c r="AC135" s="9">
        <f t="shared" si="21"/>
        <v>-6.0564068343412325</v>
      </c>
      <c r="AD135" s="9">
        <f t="shared" si="22"/>
        <v>-6.983285443778101</v>
      </c>
      <c r="AE135" s="9">
        <f t="shared" si="23"/>
        <v>-7.488577102542971</v>
      </c>
      <c r="AF135" s="9">
        <f t="shared" si="24"/>
        <v>-8.212964680828868</v>
      </c>
      <c r="AG135" s="9">
        <f t="shared" si="25"/>
        <v>-8.500329246098664</v>
      </c>
      <c r="AH135" s="10">
        <f t="shared" si="26"/>
        <v>0.4542753221481461</v>
      </c>
      <c r="AI135" s="10">
        <f t="shared" si="27"/>
        <v>0.04479784357906689</v>
      </c>
      <c r="AJ135" s="11">
        <f t="shared" si="28"/>
        <v>-27854</v>
      </c>
      <c r="AK135" s="10">
        <f t="shared" si="29"/>
        <v>0.4787226105004899</v>
      </c>
    </row>
    <row r="136" spans="1:37" ht="12.75">
      <c r="A136" s="6" t="s">
        <v>339</v>
      </c>
      <c r="B136" s="6" t="s">
        <v>71</v>
      </c>
      <c r="C136" s="7" t="s">
        <v>108</v>
      </c>
      <c r="D136" s="6" t="s">
        <v>58</v>
      </c>
      <c r="E136" s="6" t="s">
        <v>340</v>
      </c>
      <c r="F136" s="6" t="s">
        <v>340</v>
      </c>
      <c r="G136" s="8">
        <v>2028656</v>
      </c>
      <c r="H136" s="8">
        <v>46494.37079</v>
      </c>
      <c r="I136" s="8">
        <v>22.91880476</v>
      </c>
      <c r="J136" s="8">
        <v>119862.69549563933</v>
      </c>
      <c r="K136" s="8">
        <v>59.400001525878906</v>
      </c>
      <c r="L136" s="8">
        <v>73368.32470563933</v>
      </c>
      <c r="M136" s="8">
        <v>36.16597624517874</v>
      </c>
      <c r="N136" s="8">
        <v>2300868</v>
      </c>
      <c r="O136" s="8">
        <v>39897.94585</v>
      </c>
      <c r="P136" s="8">
        <v>17.34038887</v>
      </c>
      <c r="Q136" s="8">
        <v>91352.98644247433</v>
      </c>
      <c r="R136" s="8">
        <v>40.400001525878906</v>
      </c>
      <c r="S136" s="8">
        <v>51455.04059247433</v>
      </c>
      <c r="T136" s="8">
        <v>22.363317057942623</v>
      </c>
      <c r="U136" s="8">
        <v>2344154</v>
      </c>
      <c r="V136" s="8">
        <v>31755.00903</v>
      </c>
      <c r="W136" s="8">
        <v>13.5464688</v>
      </c>
      <c r="X136" s="8">
        <v>66073.20944561114</v>
      </c>
      <c r="Y136" s="8">
        <v>29.399999618530273</v>
      </c>
      <c r="Z136" s="8">
        <v>34318.200415611136</v>
      </c>
      <c r="AA136" s="8">
        <v>14.639908647474158</v>
      </c>
      <c r="AB136" s="9">
        <f t="shared" si="20"/>
        <v>-2.6291591697423815</v>
      </c>
      <c r="AC136" s="9">
        <f t="shared" si="21"/>
        <v>-2.4691248908693932</v>
      </c>
      <c r="AD136" s="9">
        <f t="shared" si="22"/>
        <v>-3.5164979534366045</v>
      </c>
      <c r="AE136" s="9">
        <f t="shared" si="23"/>
        <v>-3.178351613669085</v>
      </c>
      <c r="AF136" s="9">
        <f t="shared" si="24"/>
        <v>-4.521837627740309</v>
      </c>
      <c r="AG136" s="9">
        <f t="shared" si="25"/>
        <v>-4.23670716548119</v>
      </c>
      <c r="AH136" s="10">
        <f t="shared" si="26"/>
        <v>0.21879094514216635</v>
      </c>
      <c r="AI136" s="10">
        <f t="shared" si="27"/>
        <v>-0.018812900175064366</v>
      </c>
      <c r="AJ136" s="11">
        <f t="shared" si="28"/>
        <v>43286</v>
      </c>
      <c r="AK136" s="10">
        <f t="shared" si="29"/>
        <v>0.20409413684138317</v>
      </c>
    </row>
    <row r="137" spans="1:37" ht="12.75">
      <c r="A137" s="6" t="s">
        <v>341</v>
      </c>
      <c r="B137" s="6" t="s">
        <v>45</v>
      </c>
      <c r="C137" s="7" t="s">
        <v>46</v>
      </c>
      <c r="D137" s="6" t="s">
        <v>54</v>
      </c>
      <c r="E137" s="6" t="s">
        <v>342</v>
      </c>
      <c r="F137" s="6" t="s">
        <v>342</v>
      </c>
      <c r="G137" s="8">
        <v>556803</v>
      </c>
      <c r="H137" s="8">
        <v>6327.420889</v>
      </c>
      <c r="I137" s="8">
        <v>11.36384123</v>
      </c>
      <c r="J137" s="8">
        <v>8996.981782892026</v>
      </c>
      <c r="K137" s="8">
        <v>17.299999237060547</v>
      </c>
      <c r="L137" s="8">
        <v>2669.560893892026</v>
      </c>
      <c r="M137" s="8">
        <v>4.794444164079622</v>
      </c>
      <c r="N137" s="8">
        <v>372318</v>
      </c>
      <c r="O137" s="8">
        <v>2232.766655</v>
      </c>
      <c r="P137" s="8">
        <v>5.996934489</v>
      </c>
      <c r="Q137" s="8">
        <v>3581.799392382704</v>
      </c>
      <c r="R137" s="8">
        <v>9.600000381469727</v>
      </c>
      <c r="S137" s="8">
        <v>1349.032737382704</v>
      </c>
      <c r="T137" s="8">
        <v>3.623334722959148</v>
      </c>
      <c r="U137" s="8">
        <v>405113</v>
      </c>
      <c r="V137" s="8">
        <v>1451.218874</v>
      </c>
      <c r="W137" s="8">
        <v>3.582256986</v>
      </c>
      <c r="X137" s="8">
        <v>2547.1457282349793</v>
      </c>
      <c r="Y137" s="8">
        <v>6</v>
      </c>
      <c r="Z137" s="8">
        <v>1095.9268542349794</v>
      </c>
      <c r="AA137" s="8">
        <v>2.705237438035756</v>
      </c>
      <c r="AB137" s="9">
        <f t="shared" si="20"/>
        <v>-5.7722172389888415</v>
      </c>
      <c r="AC137" s="9">
        <f t="shared" si="21"/>
        <v>-5.152553753810694</v>
      </c>
      <c r="AD137" s="9">
        <f t="shared" si="22"/>
        <v>-5.294734940875654</v>
      </c>
      <c r="AE137" s="9">
        <f t="shared" si="23"/>
        <v>-4.700036689821645</v>
      </c>
      <c r="AF137" s="9">
        <f t="shared" si="24"/>
        <v>-2.8613404790379033</v>
      </c>
      <c r="AG137" s="9">
        <f t="shared" si="25"/>
        <v>-2.9220511007770336</v>
      </c>
      <c r="AH137" s="10">
        <f t="shared" si="26"/>
        <v>0.40265197284198645</v>
      </c>
      <c r="AI137" s="10">
        <f t="shared" si="27"/>
        <v>-0.08808330513163479</v>
      </c>
      <c r="AJ137" s="11">
        <f t="shared" si="28"/>
        <v>32795</v>
      </c>
      <c r="AK137" s="10">
        <f t="shared" si="29"/>
        <v>0.3500355844395213</v>
      </c>
    </row>
    <row r="138" spans="1:37" ht="12.75">
      <c r="A138" s="6" t="s">
        <v>343</v>
      </c>
      <c r="B138" s="6" t="s">
        <v>45</v>
      </c>
      <c r="C138" s="7" t="s">
        <v>46</v>
      </c>
      <c r="D138" s="6" t="s">
        <v>54</v>
      </c>
      <c r="E138" s="6" t="s">
        <v>344</v>
      </c>
      <c r="F138" s="6" t="s">
        <v>344</v>
      </c>
      <c r="G138" s="8">
        <v>114428</v>
      </c>
      <c r="H138" s="8">
        <v>821.3887747</v>
      </c>
      <c r="I138" s="8">
        <v>7.178214901</v>
      </c>
      <c r="J138" s="8">
        <v>1642.446956896974</v>
      </c>
      <c r="K138" s="8">
        <v>14.600000381469727</v>
      </c>
      <c r="L138" s="8">
        <v>821.0581821969739</v>
      </c>
      <c r="M138" s="8">
        <v>7.175325813585608</v>
      </c>
      <c r="N138" s="8">
        <v>114057</v>
      </c>
      <c r="O138" s="8">
        <v>386.4161934</v>
      </c>
      <c r="P138" s="8">
        <v>3.387921771</v>
      </c>
      <c r="Q138" s="8">
        <v>786.1834085840142</v>
      </c>
      <c r="R138" s="8">
        <v>7.199999809265137</v>
      </c>
      <c r="S138" s="8">
        <v>399.76721518401416</v>
      </c>
      <c r="T138" s="8">
        <v>3.5049774690200004</v>
      </c>
      <c r="U138" s="8">
        <v>98564</v>
      </c>
      <c r="V138" s="8">
        <v>194.449277</v>
      </c>
      <c r="W138" s="8">
        <v>1.972822501</v>
      </c>
      <c r="X138" s="8">
        <v>360.4852841885687</v>
      </c>
      <c r="Y138" s="8">
        <v>3.700000047683716</v>
      </c>
      <c r="Z138" s="8">
        <v>166.0360071885687</v>
      </c>
      <c r="AA138" s="8">
        <v>1.6845502129435566</v>
      </c>
      <c r="AB138" s="9">
        <f t="shared" si="20"/>
        <v>-6.4579273606943906</v>
      </c>
      <c r="AC138" s="9">
        <f t="shared" si="21"/>
        <v>-5.4075142752033445</v>
      </c>
      <c r="AD138" s="9">
        <f t="shared" si="22"/>
        <v>-6.863443611523423</v>
      </c>
      <c r="AE138" s="9">
        <f t="shared" si="23"/>
        <v>-6.6574816699338655</v>
      </c>
      <c r="AF138" s="9">
        <f t="shared" si="24"/>
        <v>-7.245747889708139</v>
      </c>
      <c r="AG138" s="9">
        <f t="shared" si="25"/>
        <v>-7.326854999941908</v>
      </c>
      <c r="AH138" s="10">
        <f t="shared" si="26"/>
        <v>0.4176894762190186</v>
      </c>
      <c r="AI138" s="10">
        <f t="shared" si="27"/>
        <v>0.1358355909764416</v>
      </c>
      <c r="AJ138" s="11">
        <f t="shared" si="28"/>
        <v>-15493</v>
      </c>
      <c r="AK138" s="10">
        <f t="shared" si="29"/>
        <v>0.4967879702735046</v>
      </c>
    </row>
    <row r="139" spans="1:37" ht="12.75">
      <c r="A139" s="6" t="s">
        <v>345</v>
      </c>
      <c r="B139" s="6" t="s">
        <v>40</v>
      </c>
      <c r="C139" s="7" t="s">
        <v>80</v>
      </c>
      <c r="D139" s="6" t="s">
        <v>54</v>
      </c>
      <c r="E139" s="6" t="s">
        <v>346</v>
      </c>
      <c r="F139" s="6" t="s">
        <v>346</v>
      </c>
      <c r="G139" s="8">
        <v>11000</v>
      </c>
      <c r="H139" s="8">
        <v>110.4100226</v>
      </c>
      <c r="I139" s="8">
        <v>10.03727478</v>
      </c>
      <c r="J139" s="8">
        <v>206.68005468558448</v>
      </c>
      <c r="K139" s="8">
        <v>20.799999237060547</v>
      </c>
      <c r="L139" s="8">
        <v>96.27003208558448</v>
      </c>
      <c r="M139" s="8">
        <v>8.751821098689497</v>
      </c>
      <c r="N139" s="8">
        <v>11471</v>
      </c>
      <c r="O139" s="8">
        <v>74.19498572</v>
      </c>
      <c r="P139" s="8">
        <v>6.46804862</v>
      </c>
      <c r="Q139" s="8">
        <v>130.23499466093793</v>
      </c>
      <c r="R139" s="8">
        <v>12.699999809265137</v>
      </c>
      <c r="S139" s="8">
        <v>56.04000894093792</v>
      </c>
      <c r="T139" s="8">
        <v>4.885363868968522</v>
      </c>
      <c r="U139" s="8">
        <v>20709</v>
      </c>
      <c r="V139" s="8">
        <v>87.96576633</v>
      </c>
      <c r="W139" s="8">
        <v>4.2477071</v>
      </c>
      <c r="X139" s="8">
        <v>152.76404271304494</v>
      </c>
      <c r="Y139" s="8">
        <v>8.199999809265137</v>
      </c>
      <c r="Z139" s="8">
        <v>64.79827638304495</v>
      </c>
      <c r="AA139" s="8">
        <v>3.128991085182527</v>
      </c>
      <c r="AB139" s="9">
        <f t="shared" si="20"/>
        <v>-4.299631548474032</v>
      </c>
      <c r="AC139" s="9">
        <f t="shared" si="21"/>
        <v>-4.204951272251018</v>
      </c>
      <c r="AD139" s="9">
        <f t="shared" si="22"/>
        <v>-4.654094095088161</v>
      </c>
      <c r="AE139" s="9">
        <f t="shared" si="23"/>
        <v>-4.374678474361943</v>
      </c>
      <c r="AF139" s="9">
        <f t="shared" si="24"/>
        <v>-5.1427559434549</v>
      </c>
      <c r="AG139" s="9">
        <f t="shared" si="25"/>
        <v>-4.455331541273711</v>
      </c>
      <c r="AH139" s="10">
        <f t="shared" si="26"/>
        <v>0.3432784214290584</v>
      </c>
      <c r="AI139" s="10">
        <f t="shared" si="27"/>
        <v>-0.8053351930956325</v>
      </c>
      <c r="AJ139" s="11">
        <f t="shared" si="28"/>
        <v>9238</v>
      </c>
      <c r="AK139" s="10">
        <f t="shared" si="29"/>
        <v>-0.18560257780719452</v>
      </c>
    </row>
    <row r="140" spans="1:37" ht="12.75">
      <c r="A140" s="6" t="s">
        <v>347</v>
      </c>
      <c r="B140" s="6" t="s">
        <v>71</v>
      </c>
      <c r="C140" s="7" t="s">
        <v>132</v>
      </c>
      <c r="D140" s="6" t="s">
        <v>54</v>
      </c>
      <c r="E140" s="6" t="s">
        <v>348</v>
      </c>
      <c r="F140" s="6" t="s">
        <v>349</v>
      </c>
      <c r="G140" s="8">
        <v>670329</v>
      </c>
      <c r="H140" s="8">
        <v>2275.311694</v>
      </c>
      <c r="I140" s="8">
        <v>3.39432084</v>
      </c>
      <c r="J140" s="8">
        <v>4338.038318858039</v>
      </c>
      <c r="K140" s="8">
        <v>7.5</v>
      </c>
      <c r="L140" s="8">
        <v>2062.726624858039</v>
      </c>
      <c r="M140" s="8">
        <v>3.077185419186756</v>
      </c>
      <c r="N140" s="8">
        <v>539291</v>
      </c>
      <c r="O140" s="8">
        <v>1405.702151</v>
      </c>
      <c r="P140" s="8">
        <v>2.606574466</v>
      </c>
      <c r="Q140" s="8">
        <v>3091.1845209979865</v>
      </c>
      <c r="R140" s="8">
        <v>5.800000190734863</v>
      </c>
      <c r="S140" s="8">
        <v>1685.4823699979866</v>
      </c>
      <c r="T140" s="8">
        <v>3.125367139444171</v>
      </c>
      <c r="U140" s="8">
        <v>478123</v>
      </c>
      <c r="V140" s="8">
        <v>1042.357135</v>
      </c>
      <c r="W140" s="8">
        <v>2.180102473</v>
      </c>
      <c r="X140" s="8">
        <v>2659.150717050812</v>
      </c>
      <c r="Y140" s="8">
        <v>4.900000095367432</v>
      </c>
      <c r="Z140" s="8">
        <v>1616.7935820508121</v>
      </c>
      <c r="AA140" s="8">
        <v>3.381543205515761</v>
      </c>
      <c r="AB140" s="9">
        <f t="shared" si="20"/>
        <v>-2.213659061054398</v>
      </c>
      <c r="AC140" s="9">
        <f t="shared" si="21"/>
        <v>-1.7866501250423903</v>
      </c>
      <c r="AD140" s="9">
        <f t="shared" si="22"/>
        <v>-2.1283389798147145</v>
      </c>
      <c r="AE140" s="9">
        <f t="shared" si="23"/>
        <v>-1.6862272585837244</v>
      </c>
      <c r="AF140" s="9">
        <f t="shared" si="24"/>
        <v>0.47158410362180947</v>
      </c>
      <c r="AG140" s="9">
        <f t="shared" si="25"/>
        <v>0.7878041406820289</v>
      </c>
      <c r="AH140" s="10">
        <f t="shared" si="26"/>
        <v>0.16361396866380576</v>
      </c>
      <c r="AI140" s="10">
        <f t="shared" si="27"/>
        <v>0.11342299426469198</v>
      </c>
      <c r="AJ140" s="11">
        <f t="shared" si="28"/>
        <v>-61168</v>
      </c>
      <c r="AK140" s="10">
        <f t="shared" si="29"/>
        <v>0.2584793768306612</v>
      </c>
    </row>
    <row r="141" spans="1:37" ht="12.75">
      <c r="A141" s="6" t="s">
        <v>350</v>
      </c>
      <c r="B141" s="6" t="s">
        <v>45</v>
      </c>
      <c r="C141" s="7" t="s">
        <v>46</v>
      </c>
      <c r="D141" s="6" t="s">
        <v>58</v>
      </c>
      <c r="E141" s="6" t="s">
        <v>351</v>
      </c>
      <c r="F141" s="6" t="s">
        <v>352</v>
      </c>
      <c r="G141" s="8">
        <v>80363</v>
      </c>
      <c r="H141" s="8">
        <v>1213.917731</v>
      </c>
      <c r="I141" s="8">
        <v>15.10543075</v>
      </c>
      <c r="J141" s="8">
        <v>3219.583133043462</v>
      </c>
      <c r="K141" s="8">
        <v>37.099998474121094</v>
      </c>
      <c r="L141" s="8">
        <v>2005.665402043462</v>
      </c>
      <c r="M141" s="8">
        <v>24.95757254014238</v>
      </c>
      <c r="N141" s="8">
        <v>48313</v>
      </c>
      <c r="O141" s="8">
        <v>557.4973051</v>
      </c>
      <c r="P141" s="8">
        <v>11.53928146</v>
      </c>
      <c r="Q141" s="8">
        <v>1378.2749061042514</v>
      </c>
      <c r="R141" s="8">
        <v>26.399999618530273</v>
      </c>
      <c r="S141" s="8">
        <v>820.7776010042514</v>
      </c>
      <c r="T141" s="8">
        <v>16.988752530462847</v>
      </c>
      <c r="U141" s="8">
        <v>44095</v>
      </c>
      <c r="V141" s="8">
        <v>385.7161512</v>
      </c>
      <c r="W141" s="8">
        <v>8.747389753</v>
      </c>
      <c r="X141" s="8">
        <v>931.2292891985576</v>
      </c>
      <c r="Y141" s="8">
        <v>19</v>
      </c>
      <c r="Z141" s="8">
        <v>545.5131379985576</v>
      </c>
      <c r="AA141" s="8">
        <v>12.371315069703087</v>
      </c>
      <c r="AB141" s="9">
        <f t="shared" si="20"/>
        <v>-2.7314949477857833</v>
      </c>
      <c r="AC141" s="9">
        <f t="shared" si="21"/>
        <v>-2.7700165205454224</v>
      </c>
      <c r="AD141" s="9">
        <f t="shared" si="22"/>
        <v>-3.3458897465906836</v>
      </c>
      <c r="AE141" s="9">
        <f t="shared" si="23"/>
        <v>-3.2892501653621906</v>
      </c>
      <c r="AF141" s="9">
        <f t="shared" si="24"/>
        <v>-3.5089839640221165</v>
      </c>
      <c r="AG141" s="9">
        <f t="shared" si="25"/>
        <v>-3.1717101727011325</v>
      </c>
      <c r="AH141" s="10">
        <f t="shared" si="26"/>
        <v>0.24194675523583248</v>
      </c>
      <c r="AI141" s="10">
        <f t="shared" si="27"/>
        <v>0.08730569411959514</v>
      </c>
      <c r="AJ141" s="11">
        <f t="shared" si="28"/>
        <v>-4218</v>
      </c>
      <c r="AK141" s="10">
        <f t="shared" si="29"/>
        <v>0.3081291197796679</v>
      </c>
    </row>
    <row r="142" spans="1:37" ht="12.75">
      <c r="A142" s="6" t="s">
        <v>353</v>
      </c>
      <c r="B142" s="6" t="s">
        <v>45</v>
      </c>
      <c r="C142" s="7" t="s">
        <v>46</v>
      </c>
      <c r="D142" s="6" t="s">
        <v>47</v>
      </c>
      <c r="E142" s="6" t="s">
        <v>354</v>
      </c>
      <c r="F142" s="6" t="s">
        <v>354</v>
      </c>
      <c r="G142" s="8">
        <v>318245</v>
      </c>
      <c r="H142" s="8">
        <v>4821.425972</v>
      </c>
      <c r="I142" s="8">
        <v>15.15004469</v>
      </c>
      <c r="J142" s="8">
        <v>15297.42240829693</v>
      </c>
      <c r="K142" s="8">
        <v>37.400001525878906</v>
      </c>
      <c r="L142" s="8">
        <v>10475.99643629693</v>
      </c>
      <c r="M142" s="8">
        <v>32.91802364937997</v>
      </c>
      <c r="N142" s="8">
        <v>224821</v>
      </c>
      <c r="O142" s="8">
        <v>2849.017239</v>
      </c>
      <c r="P142" s="8">
        <v>12.67238042</v>
      </c>
      <c r="Q142" s="8">
        <v>7375.134292606525</v>
      </c>
      <c r="R142" s="8">
        <v>26.799999237060547</v>
      </c>
      <c r="S142" s="8">
        <v>4526.117053606526</v>
      </c>
      <c r="T142" s="8">
        <v>20.132091991435523</v>
      </c>
      <c r="U142" s="8">
        <v>220599</v>
      </c>
      <c r="V142" s="8">
        <v>1705.450567</v>
      </c>
      <c r="W142" s="8">
        <v>7.73099863</v>
      </c>
      <c r="X142" s="8">
        <v>3052.070189179708</v>
      </c>
      <c r="Y142" s="8">
        <v>13.600000381469727</v>
      </c>
      <c r="Z142" s="8">
        <v>1346.619622179708</v>
      </c>
      <c r="AA142" s="8">
        <v>6.104377726914936</v>
      </c>
      <c r="AB142" s="9">
        <f t="shared" si="20"/>
        <v>-3.363827193281647</v>
      </c>
      <c r="AC142" s="9">
        <f t="shared" si="21"/>
        <v>-4.941868120094585</v>
      </c>
      <c r="AD142" s="9">
        <f t="shared" si="22"/>
        <v>-5.058004622140681</v>
      </c>
      <c r="AE142" s="9">
        <f t="shared" si="23"/>
        <v>-6.783320382576701</v>
      </c>
      <c r="AF142" s="9">
        <f t="shared" si="24"/>
        <v>-8.425070825601717</v>
      </c>
      <c r="AG142" s="9">
        <f t="shared" si="25"/>
        <v>-11.933089843829697</v>
      </c>
      <c r="AH142" s="10">
        <f t="shared" si="26"/>
        <v>0.3899331953609391</v>
      </c>
      <c r="AI142" s="10">
        <f t="shared" si="27"/>
        <v>0.01877938448810387</v>
      </c>
      <c r="AJ142" s="11">
        <f t="shared" si="28"/>
        <v>-4222</v>
      </c>
      <c r="AK142" s="10">
        <f t="shared" si="29"/>
        <v>0.4013898744962981</v>
      </c>
    </row>
    <row r="143" spans="1:37" ht="12.75">
      <c r="A143" s="6" t="s">
        <v>355</v>
      </c>
      <c r="B143" s="6" t="s">
        <v>45</v>
      </c>
      <c r="C143" s="7" t="s">
        <v>46</v>
      </c>
      <c r="D143" s="6" t="s">
        <v>47</v>
      </c>
      <c r="E143" s="6" t="s">
        <v>356</v>
      </c>
      <c r="F143" s="6" t="s">
        <v>356</v>
      </c>
      <c r="G143" s="8">
        <v>2002174</v>
      </c>
      <c r="H143" s="8">
        <v>24729.58175</v>
      </c>
      <c r="I143" s="8">
        <v>12.35136494</v>
      </c>
      <c r="J143" s="8">
        <v>60045.59894553154</v>
      </c>
      <c r="K143" s="8">
        <v>26.5</v>
      </c>
      <c r="L143" s="8">
        <v>35316.017195531545</v>
      </c>
      <c r="M143" s="8">
        <v>17.63883518392085</v>
      </c>
      <c r="N143" s="8">
        <v>1337172</v>
      </c>
      <c r="O143" s="8">
        <v>14528.4226</v>
      </c>
      <c r="P143" s="8">
        <v>10.86503651</v>
      </c>
      <c r="Q143" s="8">
        <v>32755.72944761064</v>
      </c>
      <c r="R143" s="8">
        <v>22.700000762939453</v>
      </c>
      <c r="S143" s="8">
        <v>18227.306847610642</v>
      </c>
      <c r="T143" s="8">
        <v>13.631235807817275</v>
      </c>
      <c r="U143" s="8">
        <v>1681603</v>
      </c>
      <c r="V143" s="8">
        <v>10045.75988</v>
      </c>
      <c r="W143" s="8">
        <v>5.973918862</v>
      </c>
      <c r="X143" s="8">
        <v>19573.785542490587</v>
      </c>
      <c r="Y143" s="8">
        <v>11.600000381469727</v>
      </c>
      <c r="Z143" s="8">
        <v>9528.025662490587</v>
      </c>
      <c r="AA143" s="8">
        <v>5.66603750260352</v>
      </c>
      <c r="AB143" s="9">
        <f t="shared" si="20"/>
        <v>-3.631817202887248</v>
      </c>
      <c r="AC143" s="9">
        <f t="shared" si="21"/>
        <v>-5.981468361871061</v>
      </c>
      <c r="AD143" s="9">
        <f t="shared" si="22"/>
        <v>-4.130698009972685</v>
      </c>
      <c r="AE143" s="9">
        <f t="shared" si="23"/>
        <v>-6.713598270993843</v>
      </c>
      <c r="AF143" s="9">
        <f t="shared" si="24"/>
        <v>-5.678064977346145</v>
      </c>
      <c r="AG143" s="9">
        <f t="shared" si="25"/>
        <v>-8.778738895451463</v>
      </c>
      <c r="AH143" s="10">
        <f t="shared" si="26"/>
        <v>0.45017038309059487</v>
      </c>
      <c r="AI143" s="10">
        <f t="shared" si="27"/>
        <v>-0.2575816723652604</v>
      </c>
      <c r="AJ143" s="11">
        <f t="shared" si="28"/>
        <v>344431</v>
      </c>
      <c r="AK143" s="10">
        <f t="shared" si="29"/>
        <v>0.3085443508505872</v>
      </c>
    </row>
    <row r="144" spans="1:37" ht="12.75">
      <c r="A144" s="6" t="s">
        <v>357</v>
      </c>
      <c r="B144" s="6" t="s">
        <v>50</v>
      </c>
      <c r="C144" s="7" t="s">
        <v>57</v>
      </c>
      <c r="D144" s="6" t="s">
        <v>42</v>
      </c>
      <c r="E144" s="6" t="s">
        <v>358</v>
      </c>
      <c r="F144" s="6" t="s">
        <v>358</v>
      </c>
      <c r="G144" s="8">
        <v>292829</v>
      </c>
      <c r="H144" s="8">
        <v>11871.91824</v>
      </c>
      <c r="I144" s="8">
        <v>40.54215339</v>
      </c>
      <c r="J144" s="8">
        <v>52453.306657532296</v>
      </c>
      <c r="K144" s="8">
        <v>162.8000030517578</v>
      </c>
      <c r="L144" s="8">
        <v>40581.3884175323</v>
      </c>
      <c r="M144" s="8">
        <v>138.58391217240197</v>
      </c>
      <c r="N144" s="8">
        <v>308045</v>
      </c>
      <c r="O144" s="8">
        <v>13048.91694</v>
      </c>
      <c r="P144" s="8">
        <v>42.36042442</v>
      </c>
      <c r="Q144" s="8">
        <v>59046.15282907151</v>
      </c>
      <c r="R144" s="8">
        <v>176.6999969482422</v>
      </c>
      <c r="S144" s="8">
        <v>45997.23588907151</v>
      </c>
      <c r="T144" s="8">
        <v>149.31985875138864</v>
      </c>
      <c r="U144" s="8">
        <v>437548</v>
      </c>
      <c r="V144" s="8">
        <v>12626.07392</v>
      </c>
      <c r="W144" s="8">
        <v>28.85643157</v>
      </c>
      <c r="X144" s="8">
        <v>37581.04529329919</v>
      </c>
      <c r="Y144" s="8">
        <v>91.0999984741211</v>
      </c>
      <c r="Z144" s="8">
        <v>24954.971373299188</v>
      </c>
      <c r="AA144" s="8">
        <v>57.033677158389914</v>
      </c>
      <c r="AB144" s="9">
        <f t="shared" si="20"/>
        <v>-1.7000467889848776</v>
      </c>
      <c r="AC144" s="9">
        <f t="shared" si="21"/>
        <v>-3.838816405631428</v>
      </c>
      <c r="AD144" s="9">
        <f t="shared" si="22"/>
        <v>-2.9028234239873125</v>
      </c>
      <c r="AE144" s="9">
        <f t="shared" si="23"/>
        <v>-6.624955745383899</v>
      </c>
      <c r="AF144" s="9">
        <f t="shared" si="24"/>
        <v>-4.439170427607783</v>
      </c>
      <c r="AG144" s="9">
        <f t="shared" si="25"/>
        <v>-9.624487873952706</v>
      </c>
      <c r="AH144" s="10">
        <f t="shared" si="26"/>
        <v>0.3187879497171478</v>
      </c>
      <c r="AI144" s="10">
        <f t="shared" si="27"/>
        <v>-0.4204028632180363</v>
      </c>
      <c r="AJ144" s="11">
        <f t="shared" si="28"/>
        <v>129503</v>
      </c>
      <c r="AK144" s="10">
        <f t="shared" si="29"/>
        <v>0.03240445333082168</v>
      </c>
    </row>
    <row r="145" spans="1:37" ht="12.75">
      <c r="A145" s="6" t="s">
        <v>359</v>
      </c>
      <c r="B145" s="6" t="s">
        <v>61</v>
      </c>
      <c r="C145" s="7" t="s">
        <v>62</v>
      </c>
      <c r="D145" s="6" t="s">
        <v>47</v>
      </c>
      <c r="E145" s="6" t="s">
        <v>360</v>
      </c>
      <c r="F145" s="6" t="s">
        <v>361</v>
      </c>
      <c r="G145" s="8">
        <v>1019.211813</v>
      </c>
      <c r="H145" s="8">
        <v>17.52093809</v>
      </c>
      <c r="I145" s="8">
        <v>17.19067408</v>
      </c>
      <c r="J145" s="8">
        <v>21.62003352921591</v>
      </c>
      <c r="K145" s="8">
        <v>28.299999237060547</v>
      </c>
      <c r="L145" s="8">
        <v>4.099095439215908</v>
      </c>
      <c r="M145" s="8">
        <v>4.021828816083304</v>
      </c>
      <c r="N145" s="8">
        <v>954.37893</v>
      </c>
      <c r="O145" s="8">
        <v>10.21731284</v>
      </c>
      <c r="P145" s="8">
        <v>10.70571921</v>
      </c>
      <c r="Q145" s="8">
        <v>13.533873345788274</v>
      </c>
      <c r="R145" s="8">
        <v>16.200000762939453</v>
      </c>
      <c r="S145" s="8">
        <v>3.3165605057882743</v>
      </c>
      <c r="T145" s="8">
        <v>3.4750982042198633</v>
      </c>
      <c r="U145" s="8">
        <v>945.751296</v>
      </c>
      <c r="V145" s="8">
        <v>5.199146965</v>
      </c>
      <c r="W145" s="8">
        <v>5.497372287</v>
      </c>
      <c r="X145" s="8">
        <v>6.592900147732919</v>
      </c>
      <c r="Y145" s="8">
        <v>8</v>
      </c>
      <c r="Z145" s="8">
        <v>1.3937531827329197</v>
      </c>
      <c r="AA145" s="8">
        <v>1.4736994690123266</v>
      </c>
      <c r="AB145" s="9">
        <f t="shared" si="20"/>
        <v>-5.700484100251312</v>
      </c>
      <c r="AC145" s="9">
        <f t="shared" si="21"/>
        <v>-6.665078922062115</v>
      </c>
      <c r="AD145" s="9">
        <f t="shared" si="22"/>
        <v>-6.317101180051822</v>
      </c>
      <c r="AE145" s="9">
        <f t="shared" si="23"/>
        <v>-7.0556974765352924</v>
      </c>
      <c r="AF145" s="9">
        <f t="shared" si="24"/>
        <v>-5.0198042181404015</v>
      </c>
      <c r="AG145" s="9">
        <f t="shared" si="25"/>
        <v>-8.578468538967867</v>
      </c>
      <c r="AH145" s="10">
        <f t="shared" si="26"/>
        <v>0.48650135696955193</v>
      </c>
      <c r="AI145" s="10">
        <f t="shared" si="27"/>
        <v>0.009040050789889027</v>
      </c>
      <c r="AJ145" s="11">
        <f t="shared" si="28"/>
        <v>-8.627633999999944</v>
      </c>
      <c r="AK145" s="10">
        <f t="shared" si="29"/>
        <v>0.49114341056038374</v>
      </c>
    </row>
    <row r="146" spans="1:37" ht="12.75">
      <c r="A146" s="6" t="s">
        <v>362</v>
      </c>
      <c r="B146" s="6" t="s">
        <v>61</v>
      </c>
      <c r="C146" s="7" t="s">
        <v>62</v>
      </c>
      <c r="D146" s="6" t="s">
        <v>47</v>
      </c>
      <c r="E146" s="6" t="s">
        <v>363</v>
      </c>
      <c r="F146" s="6" t="s">
        <v>363</v>
      </c>
      <c r="G146" s="8">
        <v>3908</v>
      </c>
      <c r="H146" s="8">
        <v>50.21739804</v>
      </c>
      <c r="I146" s="8">
        <v>12.84989714</v>
      </c>
      <c r="J146" s="8">
        <v>81.44778834368579</v>
      </c>
      <c r="K146" s="8">
        <v>22.5</v>
      </c>
      <c r="L146" s="8">
        <v>31.230390303685788</v>
      </c>
      <c r="M146" s="8">
        <v>7.9913997706463125</v>
      </c>
      <c r="N146" s="8">
        <v>3069</v>
      </c>
      <c r="O146" s="8">
        <v>32.72045888</v>
      </c>
      <c r="P146" s="8">
        <v>10.66160276</v>
      </c>
      <c r="Q146" s="8">
        <v>55.959905922793915</v>
      </c>
      <c r="R146" s="8">
        <v>18.100000381469727</v>
      </c>
      <c r="S146" s="8">
        <v>23.239447042793913</v>
      </c>
      <c r="T146" s="8">
        <v>7.572319010359697</v>
      </c>
      <c r="U146" s="8">
        <v>3067</v>
      </c>
      <c r="V146" s="8">
        <v>29.1589031</v>
      </c>
      <c r="W146" s="8">
        <v>9.507304563</v>
      </c>
      <c r="X146" s="8">
        <v>52.118142989649144</v>
      </c>
      <c r="Y146" s="8">
        <v>15.899998664855957</v>
      </c>
      <c r="Z146" s="8">
        <v>22.959239889649144</v>
      </c>
      <c r="AA146" s="8">
        <v>7.485894975431739</v>
      </c>
      <c r="AB146" s="9">
        <f t="shared" si="20"/>
        <v>-1.506377010591158</v>
      </c>
      <c r="AC146" s="9">
        <f t="shared" si="21"/>
        <v>-1.1458835563461234</v>
      </c>
      <c r="AD146" s="9">
        <f t="shared" si="22"/>
        <v>-1.735981419777578</v>
      </c>
      <c r="AE146" s="9">
        <f t="shared" si="23"/>
        <v>-1.2959293409259645</v>
      </c>
      <c r="AF146" s="9">
        <f t="shared" si="24"/>
        <v>-0.3267267741655834</v>
      </c>
      <c r="AG146" s="9">
        <f t="shared" si="25"/>
        <v>-0.11478782803990534</v>
      </c>
      <c r="AH146" s="10">
        <f t="shared" si="26"/>
        <v>0.10826685471068886</v>
      </c>
      <c r="AI146" s="10">
        <f t="shared" si="27"/>
        <v>0.0006516780710329097</v>
      </c>
      <c r="AJ146" s="11">
        <f t="shared" si="28"/>
        <v>-2</v>
      </c>
      <c r="AK146" s="10">
        <f t="shared" si="29"/>
        <v>0.10884797774572048</v>
      </c>
    </row>
    <row r="147" spans="1:37" ht="12.75">
      <c r="A147" s="6" t="s">
        <v>364</v>
      </c>
      <c r="B147" s="6" t="s">
        <v>61</v>
      </c>
      <c r="C147" s="7" t="s">
        <v>62</v>
      </c>
      <c r="D147" s="6" t="s">
        <v>47</v>
      </c>
      <c r="E147" s="6" t="s">
        <v>365</v>
      </c>
      <c r="F147" s="6" t="s">
        <v>366</v>
      </c>
      <c r="G147" s="8">
        <v>2664</v>
      </c>
      <c r="H147" s="8">
        <v>41.6171105</v>
      </c>
      <c r="I147" s="8">
        <v>15.62203848</v>
      </c>
      <c r="J147" s="8">
        <v>70.2762073361935</v>
      </c>
      <c r="K147" s="8">
        <v>26.5</v>
      </c>
      <c r="L147" s="8">
        <v>28.65909683619349</v>
      </c>
      <c r="M147" s="8">
        <v>10.757919232805365</v>
      </c>
      <c r="N147" s="8">
        <v>2152</v>
      </c>
      <c r="O147" s="8">
        <v>28.69218352</v>
      </c>
      <c r="P147" s="8">
        <v>13.33279903</v>
      </c>
      <c r="Q147" s="8">
        <v>47.382378689679264</v>
      </c>
      <c r="R147" s="8">
        <v>21.899999618530273</v>
      </c>
      <c r="S147" s="8">
        <v>18.690195169679264</v>
      </c>
      <c r="T147" s="8">
        <v>8.685034930148356</v>
      </c>
      <c r="U147" s="8">
        <v>1864</v>
      </c>
      <c r="V147" s="8">
        <v>24.17705925</v>
      </c>
      <c r="W147" s="8">
        <v>12.97052535</v>
      </c>
      <c r="X147" s="8">
        <v>41.636122042618645</v>
      </c>
      <c r="Y147" s="8">
        <v>21.200000762939453</v>
      </c>
      <c r="Z147" s="8">
        <v>17.459062792618646</v>
      </c>
      <c r="AA147" s="8">
        <v>9.366449996040046</v>
      </c>
      <c r="AB147" s="9">
        <f t="shared" si="20"/>
        <v>-0.9300156892919653</v>
      </c>
      <c r="AC147" s="9">
        <f t="shared" si="21"/>
        <v>-0.2754758937328062</v>
      </c>
      <c r="AD147" s="9">
        <f t="shared" si="22"/>
        <v>-1.1157175766325016</v>
      </c>
      <c r="AE147" s="9">
        <f t="shared" si="23"/>
        <v>-0.32485401738069875</v>
      </c>
      <c r="AF147" s="9">
        <f t="shared" si="24"/>
        <v>-0.6925400043693554</v>
      </c>
      <c r="AG147" s="9">
        <f t="shared" si="25"/>
        <v>0.7553273372980913</v>
      </c>
      <c r="AH147" s="10">
        <f t="shared" si="26"/>
        <v>0.027171614841328594</v>
      </c>
      <c r="AI147" s="10">
        <f t="shared" si="27"/>
        <v>0.13382899628252787</v>
      </c>
      <c r="AJ147" s="11">
        <f t="shared" si="28"/>
        <v>-288</v>
      </c>
      <c r="AK147" s="10">
        <f t="shared" si="29"/>
        <v>0.15736426148441146</v>
      </c>
    </row>
    <row r="148" spans="1:37" ht="12.75">
      <c r="A148" s="6" t="s">
        <v>367</v>
      </c>
      <c r="B148" s="6" t="s">
        <v>71</v>
      </c>
      <c r="C148" s="7" t="s">
        <v>141</v>
      </c>
      <c r="D148" s="6" t="s">
        <v>58</v>
      </c>
      <c r="E148" s="6" t="s">
        <v>368</v>
      </c>
      <c r="F148" s="6" t="s">
        <v>368</v>
      </c>
      <c r="G148" s="8">
        <v>5148</v>
      </c>
      <c r="H148" s="8">
        <v>53.77503695</v>
      </c>
      <c r="I148" s="8">
        <v>10.44581137</v>
      </c>
      <c r="J148" s="8">
        <v>138.75745566558984</v>
      </c>
      <c r="K148" s="8">
        <v>27.100000381469727</v>
      </c>
      <c r="L148" s="8">
        <v>84.98241871558984</v>
      </c>
      <c r="M148" s="8">
        <v>16.507851343354673</v>
      </c>
      <c r="N148" s="8">
        <v>5622</v>
      </c>
      <c r="O148" s="8">
        <v>51.47402405</v>
      </c>
      <c r="P148" s="8">
        <v>9.155820714</v>
      </c>
      <c r="Q148" s="8">
        <v>129.86246140758556</v>
      </c>
      <c r="R148" s="8">
        <v>23.100000381469727</v>
      </c>
      <c r="S148" s="8">
        <v>78.38843735758556</v>
      </c>
      <c r="T148" s="8">
        <v>13.943158548129768</v>
      </c>
      <c r="U148" s="8">
        <v>4517</v>
      </c>
      <c r="V148" s="8">
        <v>36.91175478</v>
      </c>
      <c r="W148" s="8">
        <v>8.171741151</v>
      </c>
      <c r="X148" s="8">
        <v>87.130328704206</v>
      </c>
      <c r="Y148" s="8">
        <v>20.200000762939453</v>
      </c>
      <c r="Z148" s="8">
        <v>50.21857392420599</v>
      </c>
      <c r="AA148" s="8">
        <v>11.117682958646446</v>
      </c>
      <c r="AB148" s="9">
        <f t="shared" si="20"/>
        <v>-1.2275953543888731</v>
      </c>
      <c r="AC148" s="9">
        <f t="shared" si="21"/>
        <v>-1.1370781929683702</v>
      </c>
      <c r="AD148" s="9">
        <f t="shared" si="22"/>
        <v>-1.4692554989279525</v>
      </c>
      <c r="AE148" s="9">
        <f t="shared" si="23"/>
        <v>-1.3414999186515046</v>
      </c>
      <c r="AF148" s="9">
        <f t="shared" si="24"/>
        <v>-1.9764960331972072</v>
      </c>
      <c r="AG148" s="9">
        <f t="shared" si="25"/>
        <v>-2.2645206122870998</v>
      </c>
      <c r="AH148" s="10">
        <f t="shared" si="26"/>
        <v>0.10748130547109354</v>
      </c>
      <c r="AI148" s="10">
        <f t="shared" si="27"/>
        <v>0.19654927072216294</v>
      </c>
      <c r="AJ148" s="11">
        <f t="shared" si="28"/>
        <v>-1105</v>
      </c>
      <c r="AK148" s="10">
        <f t="shared" si="29"/>
        <v>0.2829052039112919</v>
      </c>
    </row>
    <row r="149" spans="1:37" ht="12.75">
      <c r="A149" s="6" t="s">
        <v>369</v>
      </c>
      <c r="B149" s="6" t="s">
        <v>45</v>
      </c>
      <c r="C149" s="7" t="s">
        <v>46</v>
      </c>
      <c r="D149" s="6" t="s">
        <v>54</v>
      </c>
      <c r="E149" s="6" t="s">
        <v>370</v>
      </c>
      <c r="F149" s="6" t="s">
        <v>370</v>
      </c>
      <c r="G149" s="8">
        <v>235.644376</v>
      </c>
      <c r="H149" s="8">
        <v>1.219422105</v>
      </c>
      <c r="I149" s="8">
        <v>5.17484069</v>
      </c>
      <c r="J149" s="8">
        <v>2.872078333011822</v>
      </c>
      <c r="K149" s="8">
        <v>11.899999618530273</v>
      </c>
      <c r="L149" s="8">
        <v>1.6526562280118218</v>
      </c>
      <c r="M149" s="8">
        <v>7.013348911886706</v>
      </c>
      <c r="N149" s="8">
        <v>246.640182</v>
      </c>
      <c r="O149" s="8">
        <v>0.568822571</v>
      </c>
      <c r="P149" s="8">
        <v>2.306285076</v>
      </c>
      <c r="Q149" s="8">
        <v>1.283904503297082</v>
      </c>
      <c r="R149" s="8">
        <v>5.300000190734863</v>
      </c>
      <c r="S149" s="8">
        <v>0.715081932297082</v>
      </c>
      <c r="T149" s="8">
        <v>2.899292104386632</v>
      </c>
      <c r="U149" s="8">
        <v>291.84717</v>
      </c>
      <c r="V149" s="8">
        <v>0.209413778</v>
      </c>
      <c r="W149" s="8">
        <v>0.717546031</v>
      </c>
      <c r="X149" s="8">
        <v>0.5761598287873854</v>
      </c>
      <c r="Y149" s="8">
        <v>1.899999976158142</v>
      </c>
      <c r="Z149" s="8">
        <v>0.36674605078738537</v>
      </c>
      <c r="AA149" s="8">
        <v>1.2566373379169151</v>
      </c>
      <c r="AB149" s="9">
        <f t="shared" si="20"/>
        <v>-9.878633664194346</v>
      </c>
      <c r="AC149" s="9">
        <f t="shared" si="21"/>
        <v>-11.675562164990872</v>
      </c>
      <c r="AD149" s="9">
        <f t="shared" si="22"/>
        <v>-9.173422472185775</v>
      </c>
      <c r="AE149" s="9">
        <f t="shared" si="23"/>
        <v>-10.258529829217371</v>
      </c>
      <c r="AF149" s="9">
        <f t="shared" si="24"/>
        <v>-8.59687973241873</v>
      </c>
      <c r="AG149" s="9">
        <f t="shared" si="25"/>
        <v>-8.360272312672492</v>
      </c>
      <c r="AH149" s="10">
        <f t="shared" si="26"/>
        <v>0.6888736616010604</v>
      </c>
      <c r="AI149" s="10">
        <f t="shared" si="27"/>
        <v>-0.1832912530043462</v>
      </c>
      <c r="AJ149" s="11">
        <f t="shared" si="28"/>
        <v>45.206987999999996</v>
      </c>
      <c r="AK149" s="10">
        <f t="shared" si="29"/>
        <v>0.6318469261305034</v>
      </c>
    </row>
    <row r="150" spans="1:37" ht="12.75">
      <c r="A150" s="6" t="s">
        <v>371</v>
      </c>
      <c r="B150" s="6" t="s">
        <v>50</v>
      </c>
      <c r="C150" s="7" t="s">
        <v>57</v>
      </c>
      <c r="D150" s="6" t="s">
        <v>58</v>
      </c>
      <c r="E150" s="6" t="s">
        <v>372</v>
      </c>
      <c r="F150" s="6" t="s">
        <v>373</v>
      </c>
      <c r="G150" s="8">
        <v>4382</v>
      </c>
      <c r="H150" s="8">
        <v>122.5000635</v>
      </c>
      <c r="I150" s="8">
        <v>27.95528605</v>
      </c>
      <c r="J150" s="8">
        <v>357.85596795487055</v>
      </c>
      <c r="K150" s="8">
        <v>93.80000305175781</v>
      </c>
      <c r="L150" s="8">
        <v>235.35590445487054</v>
      </c>
      <c r="M150" s="8">
        <v>53.709699784315504</v>
      </c>
      <c r="N150" s="8">
        <v>4986</v>
      </c>
      <c r="O150" s="8">
        <v>132.9218036</v>
      </c>
      <c r="P150" s="8">
        <v>26.65900593</v>
      </c>
      <c r="Q150" s="8">
        <v>430.00448715717414</v>
      </c>
      <c r="R150" s="8">
        <v>87</v>
      </c>
      <c r="S150" s="8">
        <v>297.08268355717416</v>
      </c>
      <c r="T150" s="8">
        <v>59.583370147848804</v>
      </c>
      <c r="U150" s="8">
        <v>5179</v>
      </c>
      <c r="V150" s="8">
        <v>130.7118373</v>
      </c>
      <c r="W150" s="8">
        <v>25.23881779</v>
      </c>
      <c r="X150" s="8">
        <v>396.899771532591</v>
      </c>
      <c r="Y150" s="8">
        <v>79.9000015258789</v>
      </c>
      <c r="Z150" s="8">
        <v>266.187934232591</v>
      </c>
      <c r="AA150" s="8">
        <v>51.39755439903282</v>
      </c>
      <c r="AB150" s="9">
        <f t="shared" si="20"/>
        <v>-0.5111155455738817</v>
      </c>
      <c r="AC150" s="9">
        <f t="shared" si="21"/>
        <v>-0.5474382928062554</v>
      </c>
      <c r="AD150" s="9">
        <f t="shared" si="22"/>
        <v>-0.8019450833866156</v>
      </c>
      <c r="AE150" s="9">
        <f t="shared" si="23"/>
        <v>-0.8513224678499693</v>
      </c>
      <c r="AF150" s="9">
        <f t="shared" si="24"/>
        <v>-0.22001511395086248</v>
      </c>
      <c r="AG150" s="9">
        <f t="shared" si="25"/>
        <v>-1.4778591922799849</v>
      </c>
      <c r="AH150" s="10">
        <f t="shared" si="26"/>
        <v>0.053272359206831106</v>
      </c>
      <c r="AI150" s="10">
        <f t="shared" si="27"/>
        <v>-0.03870838347372643</v>
      </c>
      <c r="AJ150" s="11">
        <f t="shared" si="28"/>
        <v>193</v>
      </c>
      <c r="AK150" s="10">
        <f t="shared" si="29"/>
        <v>0.016626063144993247</v>
      </c>
    </row>
    <row r="151" spans="1:37" ht="12.75">
      <c r="A151" s="6" t="s">
        <v>374</v>
      </c>
      <c r="B151" s="6" t="s">
        <v>40</v>
      </c>
      <c r="C151" s="7" t="s">
        <v>80</v>
      </c>
      <c r="D151" s="6" t="s">
        <v>54</v>
      </c>
      <c r="E151" s="6" t="s">
        <v>375</v>
      </c>
      <c r="F151" s="6" t="s">
        <v>375</v>
      </c>
      <c r="G151" s="8">
        <v>576637</v>
      </c>
      <c r="H151" s="8">
        <v>11760.04535</v>
      </c>
      <c r="I151" s="8">
        <v>20.3941914</v>
      </c>
      <c r="J151" s="8">
        <v>24517.543474103753</v>
      </c>
      <c r="K151" s="8">
        <v>44.599998474121094</v>
      </c>
      <c r="L151" s="8">
        <v>12757.498124103753</v>
      </c>
      <c r="M151" s="8">
        <v>22.123967286358234</v>
      </c>
      <c r="N151" s="8">
        <v>556741</v>
      </c>
      <c r="O151" s="8">
        <v>7411.702473</v>
      </c>
      <c r="P151" s="8">
        <v>13.3126579</v>
      </c>
      <c r="Q151" s="8">
        <v>15058.92520062434</v>
      </c>
      <c r="R151" s="8">
        <v>25.799999237060547</v>
      </c>
      <c r="S151" s="8">
        <v>7647.22272762434</v>
      </c>
      <c r="T151" s="8">
        <v>13.735691690793995</v>
      </c>
      <c r="U151" s="8">
        <v>594567</v>
      </c>
      <c r="V151" s="8">
        <v>5690.525195</v>
      </c>
      <c r="W151" s="8">
        <v>9.570872913</v>
      </c>
      <c r="X151" s="8">
        <v>11539.657515340929</v>
      </c>
      <c r="Y151" s="8">
        <v>17.5</v>
      </c>
      <c r="Z151" s="8">
        <v>5849.132320340928</v>
      </c>
      <c r="AA151" s="8">
        <v>9.837633639843665</v>
      </c>
      <c r="AB151" s="9">
        <f t="shared" si="20"/>
        <v>-3.782628551132362</v>
      </c>
      <c r="AC151" s="9">
        <f t="shared" si="21"/>
        <v>-3.299908896473759</v>
      </c>
      <c r="AD151" s="9">
        <f t="shared" si="22"/>
        <v>-4.67766471942009</v>
      </c>
      <c r="AE151" s="9">
        <f t="shared" si="23"/>
        <v>-3.8817358142680627</v>
      </c>
      <c r="AF151" s="9">
        <f t="shared" si="24"/>
        <v>-4.052231575471231</v>
      </c>
      <c r="AG151" s="9">
        <f t="shared" si="25"/>
        <v>-3.337824796145445</v>
      </c>
      <c r="AH151" s="10">
        <f t="shared" si="26"/>
        <v>0.28106971688951754</v>
      </c>
      <c r="AI151" s="10">
        <f t="shared" si="27"/>
        <v>-0.06794182573225252</v>
      </c>
      <c r="AJ151" s="11">
        <f t="shared" si="28"/>
        <v>37826</v>
      </c>
      <c r="AK151" s="10">
        <f t="shared" si="29"/>
        <v>0.23222428102990583</v>
      </c>
    </row>
    <row r="152" spans="1:37" ht="12.75">
      <c r="A152" s="6" t="s">
        <v>376</v>
      </c>
      <c r="B152" s="6" t="s">
        <v>50</v>
      </c>
      <c r="C152" s="7" t="s">
        <v>57</v>
      </c>
      <c r="D152" s="6" t="s">
        <v>58</v>
      </c>
      <c r="E152" s="6" t="s">
        <v>377</v>
      </c>
      <c r="F152" s="6" t="s">
        <v>377</v>
      </c>
      <c r="G152" s="8">
        <v>318856</v>
      </c>
      <c r="H152" s="8">
        <v>12624.47592</v>
      </c>
      <c r="I152" s="8">
        <v>39.59303234</v>
      </c>
      <c r="J152" s="8">
        <v>41677.092314259586</v>
      </c>
      <c r="K152" s="8">
        <v>138.60000610351562</v>
      </c>
      <c r="L152" s="8">
        <v>29052.616394259585</v>
      </c>
      <c r="M152" s="8">
        <v>91.11516293957017</v>
      </c>
      <c r="N152" s="8">
        <v>383837</v>
      </c>
      <c r="O152" s="8">
        <v>13902.34709</v>
      </c>
      <c r="P152" s="8">
        <v>36.21940325</v>
      </c>
      <c r="Q152" s="8">
        <v>43107.47450962859</v>
      </c>
      <c r="R152" s="8">
        <v>118.80000305175781</v>
      </c>
      <c r="S152" s="8">
        <v>29205.127419628592</v>
      </c>
      <c r="T152" s="8">
        <v>76.08731680277981</v>
      </c>
      <c r="U152" s="8">
        <v>465377</v>
      </c>
      <c r="V152" s="8">
        <v>12671.04275</v>
      </c>
      <c r="W152" s="8">
        <v>27.22747956</v>
      </c>
      <c r="X152" s="8">
        <v>33964.64771560797</v>
      </c>
      <c r="Y152" s="8">
        <v>75.19999694824219</v>
      </c>
      <c r="Z152" s="8">
        <v>21293.60496560797</v>
      </c>
      <c r="AA152" s="8">
        <v>45.755602373146864</v>
      </c>
      <c r="AB152" s="9">
        <f t="shared" si="20"/>
        <v>-1.8721320525665652</v>
      </c>
      <c r="AC152" s="9">
        <f t="shared" si="21"/>
        <v>-2.853682353596845</v>
      </c>
      <c r="AD152" s="9">
        <f t="shared" si="22"/>
        <v>-3.0572047020940176</v>
      </c>
      <c r="AE152" s="9">
        <f t="shared" si="23"/>
        <v>-4.572902422428338</v>
      </c>
      <c r="AF152" s="9">
        <f t="shared" si="24"/>
        <v>-3.444049963766012</v>
      </c>
      <c r="AG152" s="9">
        <f t="shared" si="25"/>
        <v>-5.085673456314245</v>
      </c>
      <c r="AH152" s="10">
        <f t="shared" si="26"/>
        <v>0.2482626129407585</v>
      </c>
      <c r="AI152" s="10">
        <f t="shared" si="27"/>
        <v>-0.21243392377493572</v>
      </c>
      <c r="AJ152" s="11">
        <f t="shared" si="28"/>
        <v>81540</v>
      </c>
      <c r="AK152" s="10">
        <f t="shared" si="29"/>
        <v>0.08856809084314114</v>
      </c>
    </row>
    <row r="153" spans="1:37" ht="12.75">
      <c r="A153" s="6" t="s">
        <v>378</v>
      </c>
      <c r="B153" s="6" t="s">
        <v>45</v>
      </c>
      <c r="C153" s="7" t="s">
        <v>46</v>
      </c>
      <c r="D153" s="6" t="s">
        <v>47</v>
      </c>
      <c r="E153" s="6" t="s">
        <v>379</v>
      </c>
      <c r="F153" s="6" t="s">
        <v>379</v>
      </c>
      <c r="G153" s="8">
        <v>143249</v>
      </c>
      <c r="H153" s="8">
        <v>2234.551266</v>
      </c>
      <c r="I153" s="8">
        <v>15.59907061</v>
      </c>
      <c r="J153" s="8">
        <v>4068.678533427</v>
      </c>
      <c r="K153" s="8">
        <v>28.600000381469727</v>
      </c>
      <c r="L153" s="8">
        <v>1834.1272674269999</v>
      </c>
      <c r="M153" s="8">
        <v>12.80377013052098</v>
      </c>
      <c r="N153" s="8">
        <v>123359</v>
      </c>
      <c r="O153" s="8">
        <v>952.2323985</v>
      </c>
      <c r="P153" s="8">
        <v>7.719196803</v>
      </c>
      <c r="Q153" s="8">
        <v>1518.8387246433576</v>
      </c>
      <c r="R153" s="8">
        <v>12.699999809265137</v>
      </c>
      <c r="S153" s="8">
        <v>566.6063261433576</v>
      </c>
      <c r="T153" s="8">
        <v>4.5931494754607085</v>
      </c>
      <c r="U153" s="8">
        <v>111126</v>
      </c>
      <c r="V153" s="8">
        <v>487.4001047</v>
      </c>
      <c r="W153" s="8">
        <v>4.386013217</v>
      </c>
      <c r="X153" s="8">
        <v>760.329168044423</v>
      </c>
      <c r="Y153" s="8">
        <v>7.099999904632568</v>
      </c>
      <c r="Z153" s="8">
        <v>272.929063344423</v>
      </c>
      <c r="AA153" s="8">
        <v>2.4560324617499325</v>
      </c>
      <c r="AB153" s="9">
        <f t="shared" si="20"/>
        <v>-6.343953363778272</v>
      </c>
      <c r="AC153" s="9">
        <f t="shared" si="21"/>
        <v>-5.6528965411881344</v>
      </c>
      <c r="AD153" s="9">
        <f t="shared" si="22"/>
        <v>-6.966559802743361</v>
      </c>
      <c r="AE153" s="9">
        <f t="shared" si="23"/>
        <v>-5.8150720783081535</v>
      </c>
      <c r="AF153" s="9">
        <f t="shared" si="24"/>
        <v>-8.25596220740634</v>
      </c>
      <c r="AG153" s="9">
        <f t="shared" si="25"/>
        <v>-6.260187214808041</v>
      </c>
      <c r="AH153" s="10">
        <f t="shared" si="26"/>
        <v>0.43180445725967065</v>
      </c>
      <c r="AI153" s="10">
        <f t="shared" si="27"/>
        <v>0.09916584926920614</v>
      </c>
      <c r="AJ153" s="11">
        <f t="shared" si="28"/>
        <v>-12233</v>
      </c>
      <c r="AK153" s="10">
        <f t="shared" si="29"/>
        <v>0.48815005090377633</v>
      </c>
    </row>
    <row r="154" spans="1:37" ht="12.75">
      <c r="A154" s="6" t="s">
        <v>380</v>
      </c>
      <c r="B154" s="6" t="s">
        <v>50</v>
      </c>
      <c r="C154" s="7" t="s">
        <v>57</v>
      </c>
      <c r="D154" s="6" t="s">
        <v>47</v>
      </c>
      <c r="E154" s="6" t="s">
        <v>381</v>
      </c>
      <c r="F154" s="6" t="s">
        <v>381</v>
      </c>
      <c r="G154" s="8">
        <v>1542.864351</v>
      </c>
      <c r="H154" s="8">
        <v>14.58801975</v>
      </c>
      <c r="I154" s="8">
        <v>9.455153811</v>
      </c>
      <c r="J154" s="8">
        <v>25.657476563593704</v>
      </c>
      <c r="K154" s="8">
        <v>16.600000381469727</v>
      </c>
      <c r="L154" s="8">
        <v>11.069456813593703</v>
      </c>
      <c r="M154" s="8">
        <v>7.174614415336701</v>
      </c>
      <c r="N154" s="8">
        <v>1353.775425</v>
      </c>
      <c r="O154" s="8">
        <v>10.83649767</v>
      </c>
      <c r="P154" s="8">
        <v>8.004649418</v>
      </c>
      <c r="Q154" s="8">
        <v>17.02452850026697</v>
      </c>
      <c r="R154" s="8">
        <v>13.800000190734863</v>
      </c>
      <c r="S154" s="8">
        <v>6.188030830266971</v>
      </c>
      <c r="T154" s="8">
        <v>4.570943389866137</v>
      </c>
      <c r="U154" s="8">
        <v>1104.661824</v>
      </c>
      <c r="V154" s="8">
        <v>8.665969197</v>
      </c>
      <c r="W154" s="8">
        <v>7.844906929</v>
      </c>
      <c r="X154" s="8">
        <v>20.242668533479147</v>
      </c>
      <c r="Y154" s="8">
        <v>13.5</v>
      </c>
      <c r="Z154" s="8">
        <v>11.576699336479146</v>
      </c>
      <c r="AA154" s="8">
        <v>10.479858256131015</v>
      </c>
      <c r="AB154" s="9">
        <f t="shared" si="20"/>
        <v>-0.9334772364369927</v>
      </c>
      <c r="AC154" s="9">
        <f t="shared" si="21"/>
        <v>-0.20158027731985248</v>
      </c>
      <c r="AD154" s="9">
        <f t="shared" si="22"/>
        <v>-1.033565164491088</v>
      </c>
      <c r="AE154" s="9">
        <f t="shared" si="23"/>
        <v>-0.21978920540142105</v>
      </c>
      <c r="AF154" s="9">
        <f t="shared" si="24"/>
        <v>1.8945306672210664</v>
      </c>
      <c r="AG154" s="9">
        <f t="shared" si="25"/>
        <v>8.29735538978016</v>
      </c>
      <c r="AH154" s="10">
        <f t="shared" si="26"/>
        <v>0.01995621302799188</v>
      </c>
      <c r="AI154" s="10">
        <f t="shared" si="27"/>
        <v>0.18401397779842252</v>
      </c>
      <c r="AJ154" s="11">
        <f t="shared" si="28"/>
        <v>-249.11360100000002</v>
      </c>
      <c r="AK154" s="10">
        <f t="shared" si="29"/>
        <v>0.20029796887318477</v>
      </c>
    </row>
    <row r="155" spans="1:37" ht="12.75">
      <c r="A155" s="6" t="s">
        <v>382</v>
      </c>
      <c r="B155" s="6" t="s">
        <v>50</v>
      </c>
      <c r="C155" s="7" t="s">
        <v>57</v>
      </c>
      <c r="D155" s="6" t="s">
        <v>42</v>
      </c>
      <c r="E155" s="6" t="s">
        <v>383</v>
      </c>
      <c r="F155" s="6" t="s">
        <v>383</v>
      </c>
      <c r="G155" s="8">
        <v>169066</v>
      </c>
      <c r="H155" s="8">
        <v>9671.450603</v>
      </c>
      <c r="I155" s="8">
        <v>57.20517787</v>
      </c>
      <c r="J155" s="8">
        <v>44741.68853719111</v>
      </c>
      <c r="K155" s="8">
        <v>276</v>
      </c>
      <c r="L155" s="8">
        <v>35070.237934191115</v>
      </c>
      <c r="M155" s="8">
        <v>207.43519060125107</v>
      </c>
      <c r="N155" s="8">
        <v>187406</v>
      </c>
      <c r="O155" s="8">
        <v>9888.539811</v>
      </c>
      <c r="P155" s="8">
        <v>52.76533201</v>
      </c>
      <c r="Q155" s="8">
        <v>39821.1369496455</v>
      </c>
      <c r="R155" s="8">
        <v>232.8000030517578</v>
      </c>
      <c r="S155" s="8">
        <v>29932.5971386455</v>
      </c>
      <c r="T155" s="8">
        <v>159.72059132922905</v>
      </c>
      <c r="U155" s="8">
        <v>226427</v>
      </c>
      <c r="V155" s="8">
        <v>10300.3403</v>
      </c>
      <c r="W155" s="8">
        <v>45.49077762</v>
      </c>
      <c r="X155" s="8">
        <v>39064.24049272583</v>
      </c>
      <c r="Y155" s="8">
        <v>174</v>
      </c>
      <c r="Z155" s="8">
        <v>28763.900192725832</v>
      </c>
      <c r="AA155" s="8">
        <v>127.03387931971818</v>
      </c>
      <c r="AB155" s="9">
        <f t="shared" si="20"/>
        <v>-1.145674003747071</v>
      </c>
      <c r="AC155" s="9">
        <f t="shared" si="21"/>
        <v>-1.4834476860018344</v>
      </c>
      <c r="AD155" s="9">
        <f t="shared" si="22"/>
        <v>-2.3067278325131046</v>
      </c>
      <c r="AE155" s="9">
        <f t="shared" si="23"/>
        <v>-2.911244297516789</v>
      </c>
      <c r="AF155" s="9">
        <f t="shared" si="24"/>
        <v>-2.4518256962630205</v>
      </c>
      <c r="AG155" s="9">
        <f t="shared" si="25"/>
        <v>-2.289721672950674</v>
      </c>
      <c r="AH155" s="10">
        <f t="shared" si="26"/>
        <v>0.1378661729754934</v>
      </c>
      <c r="AI155" s="10">
        <f t="shared" si="27"/>
        <v>-0.20821638581475513</v>
      </c>
      <c r="AJ155" s="11">
        <f t="shared" si="28"/>
        <v>39021</v>
      </c>
      <c r="AK155" s="10">
        <f t="shared" si="29"/>
        <v>-0.041644216119948556</v>
      </c>
    </row>
    <row r="156" spans="1:37" ht="12.75">
      <c r="A156" s="6" t="s">
        <v>384</v>
      </c>
      <c r="B156" s="6" t="s">
        <v>71</v>
      </c>
      <c r="C156" s="7" t="s">
        <v>108</v>
      </c>
      <c r="D156" s="6" t="s">
        <v>54</v>
      </c>
      <c r="E156" s="6" t="s">
        <v>385</v>
      </c>
      <c r="F156" s="6" t="s">
        <v>385</v>
      </c>
      <c r="G156" s="8">
        <v>57336</v>
      </c>
      <c r="H156" s="8">
        <v>231.7499162</v>
      </c>
      <c r="I156" s="8">
        <v>4.041961703</v>
      </c>
      <c r="J156" s="8">
        <v>348.56620948120826</v>
      </c>
      <c r="K156" s="8">
        <v>7.5</v>
      </c>
      <c r="L156" s="8">
        <v>116.81629328120826</v>
      </c>
      <c r="M156" s="8">
        <v>2.0373987247315517</v>
      </c>
      <c r="N156" s="8">
        <v>46896</v>
      </c>
      <c r="O156" s="8">
        <v>74.82495794</v>
      </c>
      <c r="P156" s="8">
        <v>1.595550963</v>
      </c>
      <c r="Q156" s="8">
        <v>176.6726139822533</v>
      </c>
      <c r="R156" s="8">
        <v>3.9000000953674316</v>
      </c>
      <c r="S156" s="8">
        <v>101.84765604225329</v>
      </c>
      <c r="T156" s="8">
        <v>2.171777039454395</v>
      </c>
      <c r="U156" s="8">
        <v>45407</v>
      </c>
      <c r="V156" s="8">
        <v>55.01923239</v>
      </c>
      <c r="W156" s="8">
        <v>1.211690541</v>
      </c>
      <c r="X156" s="8">
        <v>125.63147704108994</v>
      </c>
      <c r="Y156" s="8">
        <v>2.5999999046325684</v>
      </c>
      <c r="Z156" s="8">
        <v>70.61224465108994</v>
      </c>
      <c r="AA156" s="8">
        <v>1.5550960127533184</v>
      </c>
      <c r="AB156" s="9">
        <f t="shared" si="20"/>
        <v>-6.023568091672127</v>
      </c>
      <c r="AC156" s="9">
        <f t="shared" si="21"/>
        <v>-2.752025820999478</v>
      </c>
      <c r="AD156" s="9">
        <f t="shared" si="22"/>
        <v>-5.296958060973052</v>
      </c>
      <c r="AE156" s="9">
        <f t="shared" si="23"/>
        <v>-4.054651692411339</v>
      </c>
      <c r="AF156" s="9">
        <f t="shared" si="24"/>
        <v>-1.3506828549165473</v>
      </c>
      <c r="AG156" s="9">
        <f t="shared" si="25"/>
        <v>-3.340084563567136</v>
      </c>
      <c r="AH156" s="10">
        <f t="shared" si="26"/>
        <v>0.24058173690563586</v>
      </c>
      <c r="AI156" s="10">
        <f t="shared" si="27"/>
        <v>0.031751108836574546</v>
      </c>
      <c r="AJ156" s="11">
        <f t="shared" si="28"/>
        <v>-1489</v>
      </c>
      <c r="AK156" s="10">
        <f t="shared" si="29"/>
        <v>0.2646941086940757</v>
      </c>
    </row>
    <row r="157" spans="1:37" ht="12.75">
      <c r="A157" s="6" t="s">
        <v>386</v>
      </c>
      <c r="B157" s="6" t="s">
        <v>45</v>
      </c>
      <c r="C157" s="7" t="s">
        <v>46</v>
      </c>
      <c r="D157" s="6" t="s">
        <v>54</v>
      </c>
      <c r="E157" s="6" t="s">
        <v>387</v>
      </c>
      <c r="F157" s="6" t="s">
        <v>387</v>
      </c>
      <c r="G157" s="8">
        <v>80728</v>
      </c>
      <c r="H157" s="8">
        <v>955.3289608</v>
      </c>
      <c r="I157" s="8">
        <v>11.83392331</v>
      </c>
      <c r="J157" s="8">
        <v>1493.170912126496</v>
      </c>
      <c r="K157" s="8">
        <v>17.600000381469727</v>
      </c>
      <c r="L157" s="8">
        <v>537.841951326496</v>
      </c>
      <c r="M157" s="8">
        <v>6.662396582678822</v>
      </c>
      <c r="N157" s="8">
        <v>54059</v>
      </c>
      <c r="O157" s="8">
        <v>352.6208138</v>
      </c>
      <c r="P157" s="8">
        <v>6.522888211</v>
      </c>
      <c r="Q157" s="8">
        <v>612.6003036024047</v>
      </c>
      <c r="R157" s="8">
        <v>11.600000381469727</v>
      </c>
      <c r="S157" s="8">
        <v>259.97948980240466</v>
      </c>
      <c r="T157" s="8">
        <v>4.809180521326784</v>
      </c>
      <c r="U157" s="8">
        <v>57041</v>
      </c>
      <c r="V157" s="8">
        <v>239.6047098</v>
      </c>
      <c r="W157" s="8">
        <v>4.200569938</v>
      </c>
      <c r="X157" s="8">
        <v>473.5292791221208</v>
      </c>
      <c r="Y157" s="8">
        <v>8.199999809265137</v>
      </c>
      <c r="Z157" s="8">
        <v>233.9245693221208</v>
      </c>
      <c r="AA157" s="8">
        <v>4.100989977772493</v>
      </c>
      <c r="AB157" s="9">
        <f t="shared" si="20"/>
        <v>-5.178750240733732</v>
      </c>
      <c r="AC157" s="9">
        <f t="shared" si="21"/>
        <v>-4.40097039393605</v>
      </c>
      <c r="AD157" s="9">
        <f t="shared" si="22"/>
        <v>-3.8188239635433203</v>
      </c>
      <c r="AE157" s="9">
        <f t="shared" si="23"/>
        <v>-3.468709999877817</v>
      </c>
      <c r="AF157" s="9">
        <f t="shared" si="24"/>
        <v>-2.426254322573066</v>
      </c>
      <c r="AG157" s="9">
        <f t="shared" si="25"/>
        <v>-1.5929829725929423</v>
      </c>
      <c r="AH157" s="10">
        <f t="shared" si="26"/>
        <v>0.3560260727883873</v>
      </c>
      <c r="AI157" s="10">
        <f t="shared" si="27"/>
        <v>-0.05516195268132966</v>
      </c>
      <c r="AJ157" s="11">
        <f t="shared" si="28"/>
        <v>2982</v>
      </c>
      <c r="AK157" s="10">
        <f t="shared" si="29"/>
        <v>0.32050321358540296</v>
      </c>
    </row>
    <row r="158" spans="1:37" ht="12.75">
      <c r="A158" s="6" t="s">
        <v>388</v>
      </c>
      <c r="B158" s="6" t="s">
        <v>45</v>
      </c>
      <c r="C158" s="7" t="s">
        <v>46</v>
      </c>
      <c r="D158" s="6" t="s">
        <v>54</v>
      </c>
      <c r="E158" s="6" t="s">
        <v>389</v>
      </c>
      <c r="F158" s="6" t="s">
        <v>389</v>
      </c>
      <c r="G158" s="8">
        <v>21747</v>
      </c>
      <c r="H158" s="8">
        <v>115.9940903</v>
      </c>
      <c r="I158" s="8">
        <v>5.333797321</v>
      </c>
      <c r="J158" s="8">
        <v>242.81113886410014</v>
      </c>
      <c r="K158" s="8">
        <v>10.399999618530273</v>
      </c>
      <c r="L158" s="8">
        <v>126.81704856410015</v>
      </c>
      <c r="M158" s="8">
        <v>5.831473240635497</v>
      </c>
      <c r="N158" s="8">
        <v>17594</v>
      </c>
      <c r="O158" s="8">
        <v>55.68599485</v>
      </c>
      <c r="P158" s="8">
        <v>3.165055977</v>
      </c>
      <c r="Q158" s="8">
        <v>101.0693261170678</v>
      </c>
      <c r="R158" s="8">
        <v>5.400000095367432</v>
      </c>
      <c r="S158" s="8">
        <v>45.3833312670678</v>
      </c>
      <c r="T158" s="8">
        <v>2.5794777348566447</v>
      </c>
      <c r="U158" s="8">
        <v>20235</v>
      </c>
      <c r="V158" s="8">
        <v>33.4093194</v>
      </c>
      <c r="W158" s="8">
        <v>1.651065945</v>
      </c>
      <c r="X158" s="8">
        <v>61.03772101991275</v>
      </c>
      <c r="Y158" s="8">
        <v>2.9000000953674316</v>
      </c>
      <c r="Z158" s="8">
        <v>27.62840161991275</v>
      </c>
      <c r="AA158" s="8">
        <v>1.3653769023925255</v>
      </c>
      <c r="AB158" s="9">
        <f t="shared" si="20"/>
        <v>-5.863211604378321</v>
      </c>
      <c r="AC158" s="9">
        <f t="shared" si="21"/>
        <v>-6.507496350962358</v>
      </c>
      <c r="AD158" s="9">
        <f t="shared" si="22"/>
        <v>-6.385474997948978</v>
      </c>
      <c r="AE158" s="9">
        <f t="shared" si="23"/>
        <v>-6.2168820135311496</v>
      </c>
      <c r="AF158" s="9">
        <f t="shared" si="24"/>
        <v>-7.259195794423241</v>
      </c>
      <c r="AG158" s="9">
        <f t="shared" si="25"/>
        <v>-6.36156440600025</v>
      </c>
      <c r="AH158" s="10">
        <f t="shared" si="26"/>
        <v>0.47834542042919453</v>
      </c>
      <c r="AI158" s="10">
        <f t="shared" si="27"/>
        <v>-0.15010799136069114</v>
      </c>
      <c r="AJ158" s="11">
        <f t="shared" si="28"/>
        <v>2641</v>
      </c>
      <c r="AK158" s="10">
        <f t="shared" si="29"/>
        <v>0.40004089915258106</v>
      </c>
    </row>
    <row r="159" spans="1:37" ht="12.75">
      <c r="A159" s="6" t="s">
        <v>390</v>
      </c>
      <c r="B159" s="6" t="s">
        <v>71</v>
      </c>
      <c r="C159" s="7" t="s">
        <v>141</v>
      </c>
      <c r="D159" s="6" t="s">
        <v>58</v>
      </c>
      <c r="E159" s="6" t="s">
        <v>391</v>
      </c>
      <c r="F159" s="6" t="s">
        <v>391</v>
      </c>
      <c r="G159" s="8">
        <v>12429</v>
      </c>
      <c r="H159" s="8">
        <v>228.6397041</v>
      </c>
      <c r="I159" s="8">
        <v>18.3956637</v>
      </c>
      <c r="J159" s="8">
        <v>521.3155462223154</v>
      </c>
      <c r="K159" s="8">
        <v>44.900001525878906</v>
      </c>
      <c r="L159" s="8">
        <v>292.67584212231543</v>
      </c>
      <c r="M159" s="8">
        <v>23.547818981600727</v>
      </c>
      <c r="N159" s="8">
        <v>14523</v>
      </c>
      <c r="O159" s="8">
        <v>218.8666832</v>
      </c>
      <c r="P159" s="8">
        <v>15.07034932</v>
      </c>
      <c r="Q159" s="8">
        <v>467.3911277749822</v>
      </c>
      <c r="R159" s="8">
        <v>34.5</v>
      </c>
      <c r="S159" s="8">
        <v>248.52444457498217</v>
      </c>
      <c r="T159" s="8">
        <v>17.11247294463831</v>
      </c>
      <c r="U159" s="8">
        <v>17175</v>
      </c>
      <c r="V159" s="8">
        <v>211.0604632</v>
      </c>
      <c r="W159" s="8">
        <v>12.28881882</v>
      </c>
      <c r="X159" s="8">
        <v>449.6541121941136</v>
      </c>
      <c r="Y159" s="8">
        <v>26.700000762939453</v>
      </c>
      <c r="Z159" s="8">
        <v>238.59364899411364</v>
      </c>
      <c r="AA159" s="8">
        <v>13.891915516396718</v>
      </c>
      <c r="AB159" s="9">
        <f t="shared" si="20"/>
        <v>-2.0171257921752908</v>
      </c>
      <c r="AC159" s="9">
        <f t="shared" si="21"/>
        <v>-2.040393822697865</v>
      </c>
      <c r="AD159" s="9">
        <f t="shared" si="22"/>
        <v>-2.598871173757166</v>
      </c>
      <c r="AE159" s="9">
        <f t="shared" si="23"/>
        <v>-2.5629573005659934</v>
      </c>
      <c r="AF159" s="9">
        <f t="shared" si="24"/>
        <v>-2.6386307526062436</v>
      </c>
      <c r="AG159" s="9">
        <f t="shared" si="25"/>
        <v>-2.0850055617800076</v>
      </c>
      <c r="AH159" s="10">
        <f t="shared" si="26"/>
        <v>0.1845697429394424</v>
      </c>
      <c r="AI159" s="10">
        <f t="shared" si="27"/>
        <v>-0.1826068994009502</v>
      </c>
      <c r="AJ159" s="11">
        <f t="shared" si="28"/>
        <v>2652</v>
      </c>
      <c r="AK159" s="10">
        <f t="shared" si="29"/>
        <v>0.0356665522859261</v>
      </c>
    </row>
    <row r="160" spans="1:37" ht="12.75">
      <c r="A160" s="6" t="s">
        <v>392</v>
      </c>
      <c r="B160" s="6" t="s">
        <v>40</v>
      </c>
      <c r="C160" s="7" t="s">
        <v>57</v>
      </c>
      <c r="D160" s="6" t="s">
        <v>42</v>
      </c>
      <c r="E160" s="6" t="s">
        <v>393</v>
      </c>
      <c r="F160" s="6" t="s">
        <v>393</v>
      </c>
      <c r="G160" s="8">
        <v>295595</v>
      </c>
      <c r="H160" s="8">
        <v>15315.25639</v>
      </c>
      <c r="I160" s="8">
        <v>51.81162194</v>
      </c>
      <c r="J160" s="8">
        <v>52053.01612601442</v>
      </c>
      <c r="K160" s="8">
        <v>180</v>
      </c>
      <c r="L160" s="8">
        <v>36737.75973601442</v>
      </c>
      <c r="M160" s="8">
        <v>124.28410404781684</v>
      </c>
      <c r="N160" s="8">
        <v>338904</v>
      </c>
      <c r="O160" s="8">
        <v>17559.16592</v>
      </c>
      <c r="P160" s="8">
        <v>51.81162194</v>
      </c>
      <c r="Q160" s="8">
        <v>57719.97444614634</v>
      </c>
      <c r="R160" s="8">
        <v>180</v>
      </c>
      <c r="S160" s="8">
        <v>40160.80852614634</v>
      </c>
      <c r="T160" s="8">
        <v>118.50201982315447</v>
      </c>
      <c r="U160" s="8">
        <v>407697</v>
      </c>
      <c r="V160" s="8">
        <v>21123.44283</v>
      </c>
      <c r="W160" s="8">
        <v>51.81162194</v>
      </c>
      <c r="X160" s="8">
        <v>69814.69986592076</v>
      </c>
      <c r="Y160" s="8">
        <v>180</v>
      </c>
      <c r="Z160" s="8">
        <v>48691.25703592076</v>
      </c>
      <c r="AA160" s="8">
        <v>119.43001061062691</v>
      </c>
      <c r="AB160" s="9">
        <f t="shared" si="20"/>
        <v>0</v>
      </c>
      <c r="AC160" s="9">
        <f t="shared" si="21"/>
        <v>0</v>
      </c>
      <c r="AD160" s="9">
        <f t="shared" si="22"/>
        <v>0</v>
      </c>
      <c r="AE160" s="9">
        <f t="shared" si="23"/>
        <v>0</v>
      </c>
      <c r="AF160" s="9">
        <f t="shared" si="24"/>
        <v>-0.19919796024025138</v>
      </c>
      <c r="AG160" s="9">
        <f t="shared" si="25"/>
        <v>0.0780050917317347</v>
      </c>
      <c r="AH160" s="10">
        <f t="shared" si="26"/>
        <v>0</v>
      </c>
      <c r="AI160" s="10">
        <f t="shared" si="27"/>
        <v>-0.2029866864952907</v>
      </c>
      <c r="AJ160" s="11">
        <f t="shared" si="28"/>
        <v>68793</v>
      </c>
      <c r="AK160" s="10">
        <f t="shared" si="29"/>
        <v>-0.20298668662503308</v>
      </c>
    </row>
    <row r="161" spans="1:37" ht="12.75">
      <c r="A161" s="6" t="s">
        <v>394</v>
      </c>
      <c r="B161" s="6" t="s">
        <v>50</v>
      </c>
      <c r="C161" s="7" t="s">
        <v>57</v>
      </c>
      <c r="D161" s="6" t="s">
        <v>47</v>
      </c>
      <c r="E161" s="6" t="s">
        <v>395</v>
      </c>
      <c r="F161" s="6" t="s">
        <v>395</v>
      </c>
      <c r="G161" s="8">
        <v>1081626</v>
      </c>
      <c r="H161" s="8">
        <v>19857.74052</v>
      </c>
      <c r="I161" s="8">
        <v>18.35915604</v>
      </c>
      <c r="J161" s="8">
        <v>63860.89794108737</v>
      </c>
      <c r="K161" s="8">
        <v>59.79999923706055</v>
      </c>
      <c r="L161" s="8">
        <v>44003.15742108737</v>
      </c>
      <c r="M161" s="8">
        <v>40.68241464340481</v>
      </c>
      <c r="N161" s="8">
        <v>1099776</v>
      </c>
      <c r="O161" s="8">
        <v>24125.86054</v>
      </c>
      <c r="P161" s="8">
        <v>21.93706767</v>
      </c>
      <c r="Q161" s="8">
        <v>83852.21624064843</v>
      </c>
      <c r="R161" s="8">
        <v>77.9000015258789</v>
      </c>
      <c r="S161" s="8">
        <v>59726.355700648426</v>
      </c>
      <c r="T161" s="8">
        <v>54.307746032508824</v>
      </c>
      <c r="U161" s="8">
        <v>1059021</v>
      </c>
      <c r="V161" s="8">
        <v>18710.97908</v>
      </c>
      <c r="W161" s="8">
        <v>17.66818512</v>
      </c>
      <c r="X161" s="8">
        <v>58122.81100433487</v>
      </c>
      <c r="Y161" s="8">
        <v>56.599998474121094</v>
      </c>
      <c r="Z161" s="8">
        <v>39411.83192433487</v>
      </c>
      <c r="AA161" s="8">
        <v>37.21534504446547</v>
      </c>
      <c r="AB161" s="9">
        <f t="shared" si="20"/>
        <v>-0.1918142271818381</v>
      </c>
      <c r="AC161" s="9">
        <f t="shared" si="21"/>
        <v>-2.164122223022793</v>
      </c>
      <c r="AD161" s="9">
        <f t="shared" si="22"/>
        <v>-0.2749834497412777</v>
      </c>
      <c r="AE161" s="9">
        <f t="shared" si="23"/>
        <v>-3.194170142142193</v>
      </c>
      <c r="AF161" s="9">
        <f t="shared" si="24"/>
        <v>-0.44537374507735694</v>
      </c>
      <c r="AG161" s="9">
        <f t="shared" si="25"/>
        <v>-3.77945691879195</v>
      </c>
      <c r="AH161" s="10">
        <f t="shared" si="26"/>
        <v>0.19459677173890946</v>
      </c>
      <c r="AI161" s="10">
        <f t="shared" si="27"/>
        <v>0.03705754626396648</v>
      </c>
      <c r="AJ161" s="11">
        <f t="shared" si="28"/>
        <v>-40755</v>
      </c>
      <c r="AK161" s="10">
        <f t="shared" si="29"/>
        <v>0.22444303907926014</v>
      </c>
    </row>
    <row r="162" spans="1:37" ht="12.75">
      <c r="A162" s="6" t="s">
        <v>396</v>
      </c>
      <c r="B162" s="6" t="s">
        <v>45</v>
      </c>
      <c r="C162" s="7" t="s">
        <v>46</v>
      </c>
      <c r="D162" s="6" t="s">
        <v>54</v>
      </c>
      <c r="E162" s="6" t="s">
        <v>397</v>
      </c>
      <c r="F162" s="6" t="s">
        <v>397</v>
      </c>
      <c r="G162" s="8">
        <v>395021</v>
      </c>
      <c r="H162" s="8">
        <v>2511.699647</v>
      </c>
      <c r="I162" s="8">
        <v>6.358395241</v>
      </c>
      <c r="J162" s="8">
        <v>4467.181649317849</v>
      </c>
      <c r="K162" s="8">
        <v>10.899999618530273</v>
      </c>
      <c r="L162" s="8">
        <v>1955.4820023178495</v>
      </c>
      <c r="M162" s="8">
        <v>4.95032416584903</v>
      </c>
      <c r="N162" s="8">
        <v>396715</v>
      </c>
      <c r="O162" s="8">
        <v>1463.412092</v>
      </c>
      <c r="P162" s="8">
        <v>3.688824703</v>
      </c>
      <c r="Q162" s="8">
        <v>2449.6871942489315</v>
      </c>
      <c r="R162" s="8">
        <v>6.599999904632568</v>
      </c>
      <c r="S162" s="8">
        <v>986.2751022489315</v>
      </c>
      <c r="T162" s="8">
        <v>2.4861048920482753</v>
      </c>
      <c r="U162" s="8">
        <v>498315</v>
      </c>
      <c r="V162" s="8">
        <v>1314.439121</v>
      </c>
      <c r="W162" s="8">
        <v>2.637767518</v>
      </c>
      <c r="X162" s="8">
        <v>2447.806933701587</v>
      </c>
      <c r="Y162" s="8">
        <v>4.800000190734863</v>
      </c>
      <c r="Z162" s="8">
        <v>1133.367812701587</v>
      </c>
      <c r="AA162" s="8">
        <v>2.2744003545981695</v>
      </c>
      <c r="AB162" s="9">
        <f t="shared" si="20"/>
        <v>-4.399215513160534</v>
      </c>
      <c r="AC162" s="9">
        <f t="shared" si="21"/>
        <v>-3.3537497636144664</v>
      </c>
      <c r="AD162" s="9">
        <f t="shared" si="22"/>
        <v>-4.100733982938003</v>
      </c>
      <c r="AE162" s="9">
        <f t="shared" si="23"/>
        <v>-3.1845367693249456</v>
      </c>
      <c r="AF162" s="9">
        <f t="shared" si="24"/>
        <v>-3.8886831261178623</v>
      </c>
      <c r="AG162" s="9">
        <f t="shared" si="25"/>
        <v>-0.8900074803600269</v>
      </c>
      <c r="AH162" s="10">
        <f t="shared" si="26"/>
        <v>0.28493009823568183</v>
      </c>
      <c r="AI162" s="10">
        <f t="shared" si="27"/>
        <v>-0.25610324792357236</v>
      </c>
      <c r="AJ162" s="11">
        <f t="shared" si="28"/>
        <v>101600</v>
      </c>
      <c r="AK162" s="10">
        <f t="shared" si="29"/>
        <v>0.1017983736873483</v>
      </c>
    </row>
    <row r="163" spans="1:37" ht="12.75">
      <c r="A163" s="6" t="s">
        <v>398</v>
      </c>
      <c r="B163" s="6" t="s">
        <v>83</v>
      </c>
      <c r="C163" s="7" t="s">
        <v>41</v>
      </c>
      <c r="D163" s="6" t="s">
        <v>58</v>
      </c>
      <c r="E163" s="6" t="s">
        <v>399</v>
      </c>
      <c r="F163" s="6" t="s">
        <v>399</v>
      </c>
      <c r="G163" s="8">
        <v>354367</v>
      </c>
      <c r="H163" s="8">
        <v>6242.535193</v>
      </c>
      <c r="I163" s="8">
        <v>17.61601727</v>
      </c>
      <c r="J163" s="8">
        <v>10750.468914348734</v>
      </c>
      <c r="K163" s="8">
        <v>31.5</v>
      </c>
      <c r="L163" s="8">
        <v>4507.933721348734</v>
      </c>
      <c r="M163" s="8">
        <v>12.72108780261349</v>
      </c>
      <c r="N163" s="8">
        <v>341324</v>
      </c>
      <c r="O163" s="8">
        <v>4603.320322</v>
      </c>
      <c r="P163" s="8">
        <v>13.48665878</v>
      </c>
      <c r="Q163" s="8">
        <v>7182.897055746067</v>
      </c>
      <c r="R163" s="8">
        <v>22.700000762939453</v>
      </c>
      <c r="S163" s="8">
        <v>2579.5767337460675</v>
      </c>
      <c r="T163" s="8">
        <v>7.55756036418789</v>
      </c>
      <c r="U163" s="8">
        <v>378398</v>
      </c>
      <c r="V163" s="8">
        <v>3873.616311</v>
      </c>
      <c r="W163" s="8">
        <v>10.23688368</v>
      </c>
      <c r="X163" s="8">
        <v>6334.214191268837</v>
      </c>
      <c r="Y163" s="8">
        <v>16.5</v>
      </c>
      <c r="Z163" s="8">
        <v>2460.5978802688364</v>
      </c>
      <c r="AA163" s="8">
        <v>6.502671473604079</v>
      </c>
      <c r="AB163" s="9">
        <f t="shared" si="20"/>
        <v>-2.714056575847239</v>
      </c>
      <c r="AC163" s="9">
        <f t="shared" si="21"/>
        <v>-2.757037131270717</v>
      </c>
      <c r="AD163" s="9">
        <f t="shared" si="22"/>
        <v>-3.233135824625262</v>
      </c>
      <c r="AE163" s="9">
        <f t="shared" si="23"/>
        <v>-3.190045771904891</v>
      </c>
      <c r="AF163" s="9">
        <f t="shared" si="24"/>
        <v>-3.3552399246191613</v>
      </c>
      <c r="AG163" s="9">
        <f t="shared" si="25"/>
        <v>-1.5033534655684175</v>
      </c>
      <c r="AH163" s="10">
        <f t="shared" si="26"/>
        <v>0.2409622096185339</v>
      </c>
      <c r="AI163" s="10">
        <f t="shared" si="27"/>
        <v>-0.10861820440402667</v>
      </c>
      <c r="AJ163" s="11">
        <f t="shared" si="28"/>
        <v>37074</v>
      </c>
      <c r="AK163" s="10">
        <f t="shared" si="29"/>
        <v>0.1585168878021866</v>
      </c>
    </row>
    <row r="164" spans="1:37" ht="12.75">
      <c r="A164" s="6" t="s">
        <v>400</v>
      </c>
      <c r="B164" s="6" t="s">
        <v>40</v>
      </c>
      <c r="C164" s="7" t="s">
        <v>57</v>
      </c>
      <c r="D164" s="6" t="s">
        <v>58</v>
      </c>
      <c r="E164" s="6" t="s">
        <v>401</v>
      </c>
      <c r="F164" s="6" t="s">
        <v>401</v>
      </c>
      <c r="G164" s="8">
        <v>1089417</v>
      </c>
      <c r="H164" s="8">
        <v>42833.4813</v>
      </c>
      <c r="I164" s="8">
        <v>39.31780144</v>
      </c>
      <c r="J164" s="8">
        <v>126499.28432124146</v>
      </c>
      <c r="K164" s="8">
        <v>124.9000015258789</v>
      </c>
      <c r="L164" s="8">
        <v>83665.80302124146</v>
      </c>
      <c r="M164" s="8">
        <v>76.79869418344073</v>
      </c>
      <c r="N164" s="8">
        <v>1286005</v>
      </c>
      <c r="O164" s="8">
        <v>47791.00011</v>
      </c>
      <c r="P164" s="8">
        <v>37.16237504</v>
      </c>
      <c r="Q164" s="8">
        <v>139961.18949840602</v>
      </c>
      <c r="R164" s="8">
        <v>113.5</v>
      </c>
      <c r="S164" s="8">
        <v>92170.18938840603</v>
      </c>
      <c r="T164" s="8">
        <v>71.67171930778343</v>
      </c>
      <c r="U164" s="8">
        <v>1428804</v>
      </c>
      <c r="V164" s="8">
        <v>50164.6237</v>
      </c>
      <c r="W164" s="8">
        <v>35.10952076</v>
      </c>
      <c r="X164" s="8">
        <v>143133.49199836794</v>
      </c>
      <c r="Y164" s="8">
        <v>103.30000305175781</v>
      </c>
      <c r="Z164" s="8">
        <v>92968.86829836795</v>
      </c>
      <c r="AA164" s="8">
        <v>65.06761480116793</v>
      </c>
      <c r="AB164" s="9">
        <f t="shared" si="20"/>
        <v>-0.5660251937682983</v>
      </c>
      <c r="AC164" s="9">
        <f t="shared" si="21"/>
        <v>-0.5682448537440589</v>
      </c>
      <c r="AD164" s="9">
        <f t="shared" si="22"/>
        <v>-0.949380118400371</v>
      </c>
      <c r="AE164" s="9">
        <f t="shared" si="23"/>
        <v>-0.941654312531949</v>
      </c>
      <c r="AF164" s="9">
        <f t="shared" si="24"/>
        <v>-0.8288034012265888</v>
      </c>
      <c r="AG164" s="9">
        <f t="shared" si="25"/>
        <v>-0.9666928199950038</v>
      </c>
      <c r="AH164" s="10">
        <f t="shared" si="26"/>
        <v>0.05524012600891071</v>
      </c>
      <c r="AI164" s="10">
        <f t="shared" si="27"/>
        <v>-0.11104078133444271</v>
      </c>
      <c r="AJ164" s="11">
        <f t="shared" si="28"/>
        <v>142799</v>
      </c>
      <c r="AK164" s="10">
        <f t="shared" si="29"/>
        <v>-0.04966674864590934</v>
      </c>
    </row>
    <row r="165" spans="1:37" ht="12.75">
      <c r="A165" s="6" t="s">
        <v>402</v>
      </c>
      <c r="B165" s="6" t="s">
        <v>61</v>
      </c>
      <c r="C165" s="7" t="s">
        <v>62</v>
      </c>
      <c r="D165" s="6" t="s">
        <v>47</v>
      </c>
      <c r="E165" s="6" t="s">
        <v>403</v>
      </c>
      <c r="F165" s="6" t="s">
        <v>403</v>
      </c>
      <c r="G165" s="8">
        <v>9524</v>
      </c>
      <c r="H165" s="8">
        <v>201.3679037</v>
      </c>
      <c r="I165" s="8">
        <v>21.14320703</v>
      </c>
      <c r="J165" s="8">
        <v>449.9281425798048</v>
      </c>
      <c r="K165" s="8">
        <v>51.79999923706055</v>
      </c>
      <c r="L165" s="8">
        <v>248.56023887980479</v>
      </c>
      <c r="M165" s="8">
        <v>26.098303116317176</v>
      </c>
      <c r="N165" s="8">
        <v>10515</v>
      </c>
      <c r="O165" s="8">
        <v>183.1685905</v>
      </c>
      <c r="P165" s="8">
        <v>17.41974232</v>
      </c>
      <c r="Q165" s="8">
        <v>447.3802450029527</v>
      </c>
      <c r="R165" s="8">
        <v>39.79999923706055</v>
      </c>
      <c r="S165" s="8">
        <v>264.2116545029527</v>
      </c>
      <c r="T165" s="8">
        <v>25.12711883052332</v>
      </c>
      <c r="U165" s="8">
        <v>9653</v>
      </c>
      <c r="V165" s="8">
        <v>136.8053016</v>
      </c>
      <c r="W165" s="8">
        <v>14.17230929</v>
      </c>
      <c r="X165" s="8">
        <v>284.55288323688484</v>
      </c>
      <c r="Y165" s="8">
        <v>30.5</v>
      </c>
      <c r="Z165" s="8">
        <v>147.74758163688483</v>
      </c>
      <c r="AA165" s="8">
        <v>15.30587191928777</v>
      </c>
      <c r="AB165" s="9">
        <f t="shared" si="20"/>
        <v>-2.0001433125190577</v>
      </c>
      <c r="AC165" s="9">
        <f t="shared" si="21"/>
        <v>-2.063141683377917</v>
      </c>
      <c r="AD165" s="9">
        <f t="shared" si="22"/>
        <v>-2.648317254617553</v>
      </c>
      <c r="AE165" s="9">
        <f t="shared" si="23"/>
        <v>-2.6614020950769297</v>
      </c>
      <c r="AF165" s="9">
        <f t="shared" si="24"/>
        <v>-2.6681687858435077</v>
      </c>
      <c r="AG165" s="9">
        <f t="shared" si="25"/>
        <v>-4.957111540407431</v>
      </c>
      <c r="AH165" s="10">
        <f t="shared" si="26"/>
        <v>0.18642256414272845</v>
      </c>
      <c r="AI165" s="10">
        <f t="shared" si="27"/>
        <v>0.08197812648597241</v>
      </c>
      <c r="AJ165" s="11">
        <f t="shared" si="28"/>
        <v>-862</v>
      </c>
      <c r="AK165" s="10">
        <f t="shared" si="29"/>
        <v>0.25311811797776534</v>
      </c>
    </row>
    <row r="166" spans="1:37" ht="12.75">
      <c r="A166" s="6" t="s">
        <v>404</v>
      </c>
      <c r="B166" s="6" t="s">
        <v>50</v>
      </c>
      <c r="C166" s="7" t="s">
        <v>57</v>
      </c>
      <c r="D166" s="6" t="s">
        <v>58</v>
      </c>
      <c r="E166" s="6" t="s">
        <v>405</v>
      </c>
      <c r="F166" s="6" t="s">
        <v>405</v>
      </c>
      <c r="G166" s="8">
        <v>36790</v>
      </c>
      <c r="H166" s="8">
        <v>899.6946293</v>
      </c>
      <c r="I166" s="8">
        <v>24.45486897</v>
      </c>
      <c r="J166" s="8">
        <v>3561.261214285646</v>
      </c>
      <c r="K166" s="8">
        <v>96.0999984741211</v>
      </c>
      <c r="L166" s="8">
        <v>2661.566584985646</v>
      </c>
      <c r="M166" s="8">
        <v>72.34483786315973</v>
      </c>
      <c r="N166" s="8">
        <v>34352</v>
      </c>
      <c r="O166" s="8">
        <v>932.1024314</v>
      </c>
      <c r="P166" s="8">
        <v>27.13386212</v>
      </c>
      <c r="Q166" s="8">
        <v>3813.6267341241964</v>
      </c>
      <c r="R166" s="8">
        <v>114</v>
      </c>
      <c r="S166" s="8">
        <v>2881.5243027241963</v>
      </c>
      <c r="T166" s="8">
        <v>83.88228640906486</v>
      </c>
      <c r="U166" s="8">
        <v>34829</v>
      </c>
      <c r="V166" s="8">
        <v>743.7929641</v>
      </c>
      <c r="W166" s="8">
        <v>21.35556473</v>
      </c>
      <c r="X166" s="8">
        <v>2609.0208714638384</v>
      </c>
      <c r="Y166" s="8">
        <v>77.69999694824219</v>
      </c>
      <c r="Z166" s="8">
        <v>1865.2279073638383</v>
      </c>
      <c r="AA166" s="8">
        <v>53.553874856121</v>
      </c>
      <c r="AB166" s="9">
        <f t="shared" si="20"/>
        <v>-0.677584935840046</v>
      </c>
      <c r="AC166" s="9">
        <f t="shared" si="21"/>
        <v>-2.3947012379811685</v>
      </c>
      <c r="AD166" s="9">
        <f t="shared" si="22"/>
        <v>-1.0626704100038784</v>
      </c>
      <c r="AE166" s="9">
        <f t="shared" si="23"/>
        <v>-3.833432302970568</v>
      </c>
      <c r="AF166" s="9">
        <f t="shared" si="24"/>
        <v>-1.5037797357875817</v>
      </c>
      <c r="AG166" s="9">
        <f t="shared" si="25"/>
        <v>-4.487263098905374</v>
      </c>
      <c r="AH166" s="10">
        <f t="shared" si="26"/>
        <v>0.21295521310034574</v>
      </c>
      <c r="AI166" s="10">
        <f t="shared" si="27"/>
        <v>-0.013885654401490451</v>
      </c>
      <c r="AJ166" s="11">
        <f t="shared" si="28"/>
        <v>477</v>
      </c>
      <c r="AK166" s="10">
        <f t="shared" si="29"/>
        <v>0.2020265809382804</v>
      </c>
    </row>
    <row r="167" spans="1:37" ht="12.75">
      <c r="A167" s="6" t="s">
        <v>406</v>
      </c>
      <c r="B167" s="6" t="s">
        <v>45</v>
      </c>
      <c r="C167" s="7" t="s">
        <v>46</v>
      </c>
      <c r="D167" s="6" t="s">
        <v>54</v>
      </c>
      <c r="E167" s="6" t="s">
        <v>407</v>
      </c>
      <c r="F167" s="6" t="s">
        <v>407</v>
      </c>
      <c r="G167" s="8">
        <v>116736</v>
      </c>
      <c r="H167" s="8">
        <v>399.1423216</v>
      </c>
      <c r="I167" s="8">
        <v>3.419187925</v>
      </c>
      <c r="J167" s="8">
        <v>798.8507633096559</v>
      </c>
      <c r="K167" s="8">
        <v>6.699999809265137</v>
      </c>
      <c r="L167" s="8">
        <v>399.7084417096559</v>
      </c>
      <c r="M167" s="8">
        <v>3.4240375009393493</v>
      </c>
      <c r="N167" s="8">
        <v>91118</v>
      </c>
      <c r="O167" s="8">
        <v>206.4618763</v>
      </c>
      <c r="P167" s="8">
        <v>2.265873661</v>
      </c>
      <c r="Q167" s="8">
        <v>302.15773126801616</v>
      </c>
      <c r="R167" s="8">
        <v>4.099999904632568</v>
      </c>
      <c r="S167" s="8">
        <v>95.69585496801616</v>
      </c>
      <c r="T167" s="8">
        <v>1.050240950942911</v>
      </c>
      <c r="U167" s="8">
        <v>112351</v>
      </c>
      <c r="V167" s="8">
        <v>176.1980789</v>
      </c>
      <c r="W167" s="8">
        <v>1.568282249</v>
      </c>
      <c r="X167" s="8">
        <v>336.0963384846703</v>
      </c>
      <c r="Y167" s="8">
        <v>3</v>
      </c>
      <c r="Z167" s="8">
        <v>159.89825958467028</v>
      </c>
      <c r="AA167" s="8">
        <v>1.423202816037866</v>
      </c>
      <c r="AB167" s="9">
        <f t="shared" si="20"/>
        <v>-3.897110812898724</v>
      </c>
      <c r="AC167" s="9">
        <f t="shared" si="21"/>
        <v>-3.6797949539015966</v>
      </c>
      <c r="AD167" s="9">
        <f t="shared" si="22"/>
        <v>-4.0174760463046</v>
      </c>
      <c r="AE167" s="9">
        <f t="shared" si="23"/>
        <v>-3.123746617818029</v>
      </c>
      <c r="AF167" s="9">
        <f t="shared" si="24"/>
        <v>-4.389552872814215</v>
      </c>
      <c r="AG167" s="9">
        <f t="shared" si="25"/>
        <v>3.0389022110174335</v>
      </c>
      <c r="AH167" s="10">
        <f t="shared" si="26"/>
        <v>0.3078686265729977</v>
      </c>
      <c r="AI167" s="10">
        <f t="shared" si="27"/>
        <v>-0.23302750279856888</v>
      </c>
      <c r="AJ167" s="11">
        <f t="shared" si="28"/>
        <v>21233</v>
      </c>
      <c r="AK167" s="10">
        <f t="shared" si="29"/>
        <v>0.14658298152839166</v>
      </c>
    </row>
    <row r="168" spans="1:37" ht="12.75">
      <c r="A168" s="6" t="s">
        <v>408</v>
      </c>
      <c r="B168" s="6" t="s">
        <v>45</v>
      </c>
      <c r="C168" s="7" t="s">
        <v>46</v>
      </c>
      <c r="D168" s="6" t="s">
        <v>54</v>
      </c>
      <c r="E168" s="6" t="s">
        <v>409</v>
      </c>
      <c r="F168" s="6" t="s">
        <v>409</v>
      </c>
      <c r="G168" s="8">
        <v>80659</v>
      </c>
      <c r="H168" s="8">
        <v>295.9901719</v>
      </c>
      <c r="I168" s="8">
        <v>3.669648419</v>
      </c>
      <c r="J168" s="8">
        <v>614.2051986215754</v>
      </c>
      <c r="K168" s="8">
        <v>8.100000381469727</v>
      </c>
      <c r="L168" s="8">
        <v>318.2150267215754</v>
      </c>
      <c r="M168" s="8">
        <v>3.94518933685733</v>
      </c>
      <c r="N168" s="8">
        <v>76262</v>
      </c>
      <c r="O168" s="8">
        <v>262.7033547</v>
      </c>
      <c r="P168" s="8">
        <v>3.444747774</v>
      </c>
      <c r="Q168" s="8">
        <v>436.6144461344672</v>
      </c>
      <c r="R168" s="8">
        <v>5.699999809265137</v>
      </c>
      <c r="S168" s="8">
        <v>173.9110914344672</v>
      </c>
      <c r="T168" s="8">
        <v>2.280442309859002</v>
      </c>
      <c r="U168" s="8">
        <v>76051</v>
      </c>
      <c r="V168" s="8">
        <v>241.5845537</v>
      </c>
      <c r="W168" s="8">
        <v>3.176612453</v>
      </c>
      <c r="X168" s="8">
        <v>359.1577933443483</v>
      </c>
      <c r="Y168" s="8">
        <v>4.599999904632568</v>
      </c>
      <c r="Z168" s="8">
        <v>117.57323964434832</v>
      </c>
      <c r="AA168" s="8">
        <v>1.5459788779154557</v>
      </c>
      <c r="AB168" s="9">
        <f t="shared" si="20"/>
        <v>-0.7214024809974235</v>
      </c>
      <c r="AC168" s="9">
        <f t="shared" si="21"/>
        <v>-0.8103532405051702</v>
      </c>
      <c r="AD168" s="9">
        <f t="shared" si="22"/>
        <v>-2.8290391300521063</v>
      </c>
      <c r="AE168" s="9">
        <f t="shared" si="23"/>
        <v>-2.144098586152484</v>
      </c>
      <c r="AF168" s="9">
        <f t="shared" si="24"/>
        <v>-4.684198298085383</v>
      </c>
      <c r="AG168" s="9">
        <f t="shared" si="25"/>
        <v>-3.887121320410895</v>
      </c>
      <c r="AH168" s="10">
        <f t="shared" si="26"/>
        <v>0.07783888359659041</v>
      </c>
      <c r="AI168" s="10">
        <f t="shared" si="27"/>
        <v>0.0027667776874459103</v>
      </c>
      <c r="AJ168" s="11">
        <f t="shared" si="28"/>
        <v>-211</v>
      </c>
      <c r="AK168" s="10">
        <f t="shared" si="29"/>
        <v>0.0803902981144534</v>
      </c>
    </row>
    <row r="169" spans="1:37" ht="12.75">
      <c r="A169" s="6" t="s">
        <v>410</v>
      </c>
      <c r="B169" s="6" t="s">
        <v>40</v>
      </c>
      <c r="C169" s="7" t="s">
        <v>80</v>
      </c>
      <c r="D169" s="6" t="s">
        <v>58</v>
      </c>
      <c r="E169" s="6" t="s">
        <v>411</v>
      </c>
      <c r="F169" s="6" t="s">
        <v>412</v>
      </c>
      <c r="G169" s="8">
        <v>441722</v>
      </c>
      <c r="H169" s="8">
        <v>8156.806059</v>
      </c>
      <c r="I169" s="8">
        <v>18.46592667</v>
      </c>
      <c r="J169" s="8">
        <v>16799.59921949284</v>
      </c>
      <c r="K169" s="8">
        <v>38.20000076293945</v>
      </c>
      <c r="L169" s="8">
        <v>8642.793160492842</v>
      </c>
      <c r="M169" s="8">
        <v>19.56613698319948</v>
      </c>
      <c r="N169" s="8">
        <v>448921</v>
      </c>
      <c r="O169" s="8">
        <v>5525.107452</v>
      </c>
      <c r="P169" s="8">
        <v>12.30752728</v>
      </c>
      <c r="Q169" s="8">
        <v>10420.773016419287</v>
      </c>
      <c r="R169" s="8">
        <v>23</v>
      </c>
      <c r="S169" s="8">
        <v>4895.665564419287</v>
      </c>
      <c r="T169" s="8">
        <v>10.905405548903452</v>
      </c>
      <c r="U169" s="8">
        <v>465140</v>
      </c>
      <c r="V169" s="8">
        <v>4181.473295</v>
      </c>
      <c r="W169" s="8">
        <v>8.98970911</v>
      </c>
      <c r="X169" s="8">
        <v>7788.273729360804</v>
      </c>
      <c r="Y169" s="8">
        <v>16</v>
      </c>
      <c r="Z169" s="8">
        <v>3606.8004343608045</v>
      </c>
      <c r="AA169" s="8">
        <v>7.754225468376842</v>
      </c>
      <c r="AB169" s="9">
        <f t="shared" si="20"/>
        <v>-3.5992337068196947</v>
      </c>
      <c r="AC169" s="9">
        <f t="shared" si="21"/>
        <v>-3.141305582857714</v>
      </c>
      <c r="AD169" s="9">
        <f t="shared" si="22"/>
        <v>-4.351234066724925</v>
      </c>
      <c r="AE169" s="9">
        <f t="shared" si="23"/>
        <v>-3.6290549368936844</v>
      </c>
      <c r="AF169" s="9">
        <f t="shared" si="24"/>
        <v>-4.6278122529113865</v>
      </c>
      <c r="AG169" s="9">
        <f t="shared" si="25"/>
        <v>-3.4102067171227413</v>
      </c>
      <c r="AH169" s="10">
        <f t="shared" si="26"/>
        <v>0.2695763409268674</v>
      </c>
      <c r="AI169" s="10">
        <f t="shared" si="27"/>
        <v>-0.036128851178715185</v>
      </c>
      <c r="AJ169" s="11">
        <f t="shared" si="28"/>
        <v>16219</v>
      </c>
      <c r="AK169" s="10">
        <f t="shared" si="29"/>
        <v>0.24318697304495435</v>
      </c>
    </row>
    <row r="170" spans="1:37" ht="12.75">
      <c r="A170" s="6" t="s">
        <v>413</v>
      </c>
      <c r="B170" s="6" t="s">
        <v>45</v>
      </c>
      <c r="C170" s="7" t="s">
        <v>68</v>
      </c>
      <c r="D170" s="6" t="s">
        <v>42</v>
      </c>
      <c r="E170" s="6" t="s">
        <v>414</v>
      </c>
      <c r="F170" s="6" t="s">
        <v>414</v>
      </c>
      <c r="G170" s="8">
        <v>205453</v>
      </c>
      <c r="H170" s="8">
        <v>7680.635524</v>
      </c>
      <c r="I170" s="8">
        <v>37.38390544</v>
      </c>
      <c r="J170" s="8">
        <v>24983.346939413143</v>
      </c>
      <c r="K170" s="8">
        <v>116.4000015258789</v>
      </c>
      <c r="L170" s="8">
        <v>17302.71141541314</v>
      </c>
      <c r="M170" s="8">
        <v>84.21737047116927</v>
      </c>
      <c r="N170" s="8">
        <v>189506</v>
      </c>
      <c r="O170" s="8">
        <v>6195.366397</v>
      </c>
      <c r="P170" s="8">
        <v>32.69219126</v>
      </c>
      <c r="Q170" s="8">
        <v>17866.939430113373</v>
      </c>
      <c r="R170" s="8">
        <v>93.4000015258789</v>
      </c>
      <c r="S170" s="8">
        <v>11671.573033113373</v>
      </c>
      <c r="T170" s="8">
        <v>61.58946436056575</v>
      </c>
      <c r="U170" s="8">
        <v>191953</v>
      </c>
      <c r="V170" s="8">
        <v>4826.344526</v>
      </c>
      <c r="W170" s="8">
        <v>25.14336596</v>
      </c>
      <c r="X170" s="8">
        <v>11757.959021176666</v>
      </c>
      <c r="Y170" s="8">
        <v>62.60000228881836</v>
      </c>
      <c r="Z170" s="8">
        <v>6931.614495176666</v>
      </c>
      <c r="AA170" s="8">
        <v>36.11099850055308</v>
      </c>
      <c r="AB170" s="9">
        <f t="shared" si="20"/>
        <v>-1.9832309657352325</v>
      </c>
      <c r="AC170" s="9">
        <f t="shared" si="21"/>
        <v>-2.625421671741878</v>
      </c>
      <c r="AD170" s="9">
        <f t="shared" si="22"/>
        <v>-3.1013361686880847</v>
      </c>
      <c r="AE170" s="9">
        <f t="shared" si="23"/>
        <v>-4.001260469031844</v>
      </c>
      <c r="AF170" s="9">
        <f t="shared" si="24"/>
        <v>-4.234018567807767</v>
      </c>
      <c r="AG170" s="9">
        <f t="shared" si="25"/>
        <v>-5.338933362615119</v>
      </c>
      <c r="AH170" s="10">
        <f t="shared" si="26"/>
        <v>0.23090606683303738</v>
      </c>
      <c r="AI170" s="10">
        <f t="shared" si="27"/>
        <v>-0.012912519920213607</v>
      </c>
      <c r="AJ170" s="11">
        <f t="shared" si="28"/>
        <v>2447</v>
      </c>
      <c r="AK170" s="10">
        <f t="shared" si="29"/>
        <v>0.22097512613021972</v>
      </c>
    </row>
    <row r="171" spans="1:37" ht="12.75">
      <c r="A171" s="6" t="s">
        <v>415</v>
      </c>
      <c r="B171" s="6" t="s">
        <v>83</v>
      </c>
      <c r="C171" s="7" t="s">
        <v>108</v>
      </c>
      <c r="D171" s="6" t="s">
        <v>47</v>
      </c>
      <c r="E171" s="6" t="s">
        <v>416</v>
      </c>
      <c r="F171" s="6" t="s">
        <v>416</v>
      </c>
      <c r="G171" s="8">
        <v>1082262</v>
      </c>
      <c r="H171" s="8">
        <v>18380.85563</v>
      </c>
      <c r="I171" s="8">
        <v>16.98373927</v>
      </c>
      <c r="J171" s="8">
        <v>34740.0036343254</v>
      </c>
      <c r="K171" s="8">
        <v>31.799997329711914</v>
      </c>
      <c r="L171" s="8">
        <v>16359.148004325405</v>
      </c>
      <c r="M171" s="8">
        <v>15.115700268812363</v>
      </c>
      <c r="N171" s="8">
        <v>930596</v>
      </c>
      <c r="O171" s="8">
        <v>9699.039419</v>
      </c>
      <c r="P171" s="8">
        <v>10.42239535</v>
      </c>
      <c r="Q171" s="8">
        <v>16146.514436448724</v>
      </c>
      <c r="R171" s="8">
        <v>17.700000762939453</v>
      </c>
      <c r="S171" s="8">
        <v>6447.4750174487235</v>
      </c>
      <c r="T171" s="8">
        <v>6.928328745716426</v>
      </c>
      <c r="U171" s="8">
        <v>838347</v>
      </c>
      <c r="V171" s="8">
        <v>6616.202034</v>
      </c>
      <c r="W171" s="8">
        <v>7.891961245</v>
      </c>
      <c r="X171" s="8">
        <v>10912.374498747578</v>
      </c>
      <c r="Y171" s="8">
        <v>13</v>
      </c>
      <c r="Z171" s="8">
        <v>4296.1724647475785</v>
      </c>
      <c r="AA171" s="8">
        <v>5.12457546188819</v>
      </c>
      <c r="AB171" s="9">
        <f t="shared" si="20"/>
        <v>-3.832058476482694</v>
      </c>
      <c r="AC171" s="9">
        <f t="shared" si="21"/>
        <v>-2.781122124659616</v>
      </c>
      <c r="AD171" s="9">
        <f t="shared" si="22"/>
        <v>-4.472584241766337</v>
      </c>
      <c r="AE171" s="9">
        <f t="shared" si="23"/>
        <v>-3.086153252221697</v>
      </c>
      <c r="AF171" s="9">
        <f t="shared" si="24"/>
        <v>-5.40843135832564</v>
      </c>
      <c r="AG171" s="9">
        <f t="shared" si="25"/>
        <v>-3.0157093699466304</v>
      </c>
      <c r="AH171" s="10">
        <f t="shared" si="26"/>
        <v>0.24278815186184624</v>
      </c>
      <c r="AI171" s="10">
        <f t="shared" si="27"/>
        <v>0.09912894532106306</v>
      </c>
      <c r="AJ171" s="11">
        <f t="shared" si="28"/>
        <v>-92249</v>
      </c>
      <c r="AK171" s="10">
        <f t="shared" si="29"/>
        <v>0.3178497634477962</v>
      </c>
    </row>
    <row r="172" spans="1:37" ht="12.75">
      <c r="A172" s="6" t="s">
        <v>417</v>
      </c>
      <c r="B172" s="6" t="s">
        <v>45</v>
      </c>
      <c r="C172" s="7" t="s">
        <v>46</v>
      </c>
      <c r="D172" s="6" t="s">
        <v>47</v>
      </c>
      <c r="E172" s="6" t="s">
        <v>418</v>
      </c>
      <c r="F172" s="6" t="s">
        <v>419</v>
      </c>
      <c r="G172" s="8">
        <v>32950</v>
      </c>
      <c r="H172" s="8">
        <v>572.9316297</v>
      </c>
      <c r="I172" s="8">
        <v>17.38790985</v>
      </c>
      <c r="J172" s="8">
        <v>1300.7112812648227</v>
      </c>
      <c r="K172" s="8">
        <v>39.099998474121094</v>
      </c>
      <c r="L172" s="8">
        <v>727.7796515648226</v>
      </c>
      <c r="M172" s="8">
        <v>22.087394584668367</v>
      </c>
      <c r="N172" s="8">
        <v>25474</v>
      </c>
      <c r="O172" s="8">
        <v>242.8760859</v>
      </c>
      <c r="P172" s="8">
        <v>9.53427361</v>
      </c>
      <c r="Q172" s="8">
        <v>398.0140615126002</v>
      </c>
      <c r="R172" s="8">
        <v>16</v>
      </c>
      <c r="S172" s="8">
        <v>155.13797561260023</v>
      </c>
      <c r="T172" s="8">
        <v>6.090051645308951</v>
      </c>
      <c r="U172" s="8">
        <v>22167</v>
      </c>
      <c r="V172" s="8">
        <v>166.3203556</v>
      </c>
      <c r="W172" s="8">
        <v>7.503061107</v>
      </c>
      <c r="X172" s="8">
        <v>265.8975311019852</v>
      </c>
      <c r="Y172" s="8">
        <v>11.699999809265137</v>
      </c>
      <c r="Z172" s="8">
        <v>99.57717550198518</v>
      </c>
      <c r="AA172" s="8">
        <v>4.4921358551894786</v>
      </c>
      <c r="AB172" s="9">
        <f t="shared" si="20"/>
        <v>-4.202320218151699</v>
      </c>
      <c r="AC172" s="9">
        <f t="shared" si="21"/>
        <v>-2.3958196984092774</v>
      </c>
      <c r="AD172" s="9">
        <f t="shared" si="22"/>
        <v>-6.032668012323491</v>
      </c>
      <c r="AE172" s="9">
        <f t="shared" si="23"/>
        <v>-3.12999896738196</v>
      </c>
      <c r="AF172" s="9">
        <f t="shared" si="24"/>
        <v>-7.96339392391365</v>
      </c>
      <c r="AG172" s="9">
        <f t="shared" si="25"/>
        <v>-3.043282818044054</v>
      </c>
      <c r="AH172" s="10">
        <f t="shared" si="26"/>
        <v>0.21304323602267589</v>
      </c>
      <c r="AI172" s="10">
        <f t="shared" si="27"/>
        <v>0.12981863861191803</v>
      </c>
      <c r="AJ172" s="11">
        <f t="shared" si="28"/>
        <v>-3307</v>
      </c>
      <c r="AK172" s="10">
        <f t="shared" si="29"/>
        <v>0.3152048914833076</v>
      </c>
    </row>
    <row r="173" spans="1:37" ht="12.75">
      <c r="A173" s="6" t="s">
        <v>420</v>
      </c>
      <c r="B173" s="6" t="s">
        <v>83</v>
      </c>
      <c r="C173" s="7" t="s">
        <v>108</v>
      </c>
      <c r="D173" s="6" t="s">
        <v>58</v>
      </c>
      <c r="E173" s="6" t="s">
        <v>421</v>
      </c>
      <c r="F173" s="6" t="s">
        <v>422</v>
      </c>
      <c r="G173" s="8">
        <v>32447</v>
      </c>
      <c r="H173" s="8">
        <v>1564.564742</v>
      </c>
      <c r="I173" s="8">
        <v>48.21908781</v>
      </c>
      <c r="J173" s="8">
        <v>4463.932707466169</v>
      </c>
      <c r="K173" s="8">
        <v>168.6999969482422</v>
      </c>
      <c r="L173" s="8">
        <v>2899.3679654661687</v>
      </c>
      <c r="M173" s="8">
        <v>89.35704273018057</v>
      </c>
      <c r="N173" s="8">
        <v>37869</v>
      </c>
      <c r="O173" s="8">
        <v>1379.954482</v>
      </c>
      <c r="P173" s="8">
        <v>36.44021448</v>
      </c>
      <c r="Q173" s="8">
        <v>3892.1019715502352</v>
      </c>
      <c r="R173" s="8">
        <v>103.5</v>
      </c>
      <c r="S173" s="8">
        <v>2512.147489550235</v>
      </c>
      <c r="T173" s="8">
        <v>66.33783542079895</v>
      </c>
      <c r="U173" s="8">
        <v>43681</v>
      </c>
      <c r="V173" s="8">
        <v>1047.215172</v>
      </c>
      <c r="W173" s="8">
        <v>23.97415746</v>
      </c>
      <c r="X173" s="8">
        <v>2447.425725532078</v>
      </c>
      <c r="Y173" s="8">
        <v>54.79999923706055</v>
      </c>
      <c r="Z173" s="8">
        <v>1400.2105535320782</v>
      </c>
      <c r="AA173" s="8">
        <v>32.05536854769987</v>
      </c>
      <c r="AB173" s="9">
        <f t="shared" si="20"/>
        <v>-3.4938923880394497</v>
      </c>
      <c r="AC173" s="9">
        <f t="shared" si="21"/>
        <v>-4.1869648050222255</v>
      </c>
      <c r="AD173" s="9">
        <f t="shared" si="22"/>
        <v>-5.622158957151774</v>
      </c>
      <c r="AE173" s="9">
        <f t="shared" si="23"/>
        <v>-6.358814326737068</v>
      </c>
      <c r="AF173" s="9">
        <f t="shared" si="24"/>
        <v>-5.12587692798899</v>
      </c>
      <c r="AG173" s="9">
        <f t="shared" si="25"/>
        <v>-7.272957296909147</v>
      </c>
      <c r="AH173" s="10">
        <f t="shared" si="26"/>
        <v>0.3420961483868851</v>
      </c>
      <c r="AI173" s="10">
        <f t="shared" si="27"/>
        <v>-0.15347645831682907</v>
      </c>
      <c r="AJ173" s="11">
        <f t="shared" si="28"/>
        <v>5812</v>
      </c>
      <c r="AK173" s="10">
        <f t="shared" si="29"/>
        <v>0.24112339525703294</v>
      </c>
    </row>
    <row r="174" spans="1:37" ht="12.75">
      <c r="A174" s="6" t="s">
        <v>423</v>
      </c>
      <c r="B174" s="6" t="s">
        <v>50</v>
      </c>
      <c r="C174" s="7" t="s">
        <v>57</v>
      </c>
      <c r="D174" s="6" t="s">
        <v>42</v>
      </c>
      <c r="E174" s="6" t="s">
        <v>424</v>
      </c>
      <c r="F174" s="6" t="s">
        <v>424</v>
      </c>
      <c r="G174" s="8">
        <v>154613</v>
      </c>
      <c r="H174" s="8">
        <v>6149.808291</v>
      </c>
      <c r="I174" s="8">
        <v>39.77549295</v>
      </c>
      <c r="J174" s="8">
        <v>21940.336002456905</v>
      </c>
      <c r="K174" s="8">
        <v>147.10000610351562</v>
      </c>
      <c r="L174" s="8">
        <v>15790.527711456903</v>
      </c>
      <c r="M174" s="8">
        <v>102.12936629815671</v>
      </c>
      <c r="N174" s="8">
        <v>177306</v>
      </c>
      <c r="O174" s="8">
        <v>6389.07575</v>
      </c>
      <c r="P174" s="8">
        <v>36.03417679</v>
      </c>
      <c r="Q174" s="8">
        <v>21353.877582223777</v>
      </c>
      <c r="R174" s="8">
        <v>123.69999694824219</v>
      </c>
      <c r="S174" s="8">
        <v>14964.801832223777</v>
      </c>
      <c r="T174" s="8">
        <v>84.40098943196382</v>
      </c>
      <c r="U174" s="8">
        <v>193389</v>
      </c>
      <c r="V174" s="8">
        <v>6261.539163</v>
      </c>
      <c r="W174" s="8">
        <v>32.37794892</v>
      </c>
      <c r="X174" s="8">
        <v>19342.518926481665</v>
      </c>
      <c r="Y174" s="8">
        <v>103.4000015258789</v>
      </c>
      <c r="Z174" s="8">
        <v>13080.979763481664</v>
      </c>
      <c r="AA174" s="8">
        <v>67.64076428070709</v>
      </c>
      <c r="AB174" s="9">
        <f t="shared" si="20"/>
        <v>-1.028866827033214</v>
      </c>
      <c r="AC174" s="9">
        <f t="shared" si="21"/>
        <v>-1.0699024117753313</v>
      </c>
      <c r="AD174" s="9">
        <f t="shared" si="22"/>
        <v>-1.762538461341507</v>
      </c>
      <c r="AE174" s="9">
        <f t="shared" si="23"/>
        <v>-1.7925427789642683</v>
      </c>
      <c r="AF174" s="9">
        <f t="shared" si="24"/>
        <v>-2.060147417537575</v>
      </c>
      <c r="AG174" s="9">
        <f t="shared" si="25"/>
        <v>-2.2136830145250808</v>
      </c>
      <c r="AH174" s="10">
        <f t="shared" si="26"/>
        <v>0.10146555841438429</v>
      </c>
      <c r="AI174" s="10">
        <f t="shared" si="27"/>
        <v>-0.09070759026767283</v>
      </c>
      <c r="AJ174" s="11">
        <f t="shared" si="28"/>
        <v>16083</v>
      </c>
      <c r="AK174" s="10">
        <f t="shared" si="29"/>
        <v>0.01996166456470634</v>
      </c>
    </row>
    <row r="175" spans="1:37" ht="12.75">
      <c r="A175" s="6" t="s">
        <v>425</v>
      </c>
      <c r="B175" s="6" t="s">
        <v>71</v>
      </c>
      <c r="C175" s="7" t="s">
        <v>141</v>
      </c>
      <c r="D175" s="6" t="s">
        <v>58</v>
      </c>
      <c r="E175" s="6" t="s">
        <v>426</v>
      </c>
      <c r="F175" s="6" t="s">
        <v>426</v>
      </c>
      <c r="G175" s="8">
        <v>2958</v>
      </c>
      <c r="H175" s="8">
        <v>33.86954619</v>
      </c>
      <c r="I175" s="8">
        <v>11.45015084</v>
      </c>
      <c r="J175" s="8">
        <v>63.71063097259993</v>
      </c>
      <c r="K175" s="8">
        <v>24.5</v>
      </c>
      <c r="L175" s="8">
        <v>29.84108478259993</v>
      </c>
      <c r="M175" s="8">
        <v>10.0882639562542</v>
      </c>
      <c r="N175" s="8">
        <v>2780</v>
      </c>
      <c r="O175" s="8">
        <v>26.47457828</v>
      </c>
      <c r="P175" s="8">
        <v>9.523229597</v>
      </c>
      <c r="Q175" s="8">
        <v>50.96540355658969</v>
      </c>
      <c r="R175" s="8">
        <v>19.700000762939453</v>
      </c>
      <c r="S175" s="8">
        <v>24.490825276589693</v>
      </c>
      <c r="T175" s="8">
        <v>8.809649380068235</v>
      </c>
      <c r="U175" s="8">
        <v>2820</v>
      </c>
      <c r="V175" s="8">
        <v>21.87404858</v>
      </c>
      <c r="W175" s="8">
        <v>7.756754815</v>
      </c>
      <c r="X175" s="8">
        <v>44.13994771623538</v>
      </c>
      <c r="Y175" s="8">
        <v>15.600000381469727</v>
      </c>
      <c r="Z175" s="8">
        <v>22.265899136235383</v>
      </c>
      <c r="AA175" s="8">
        <v>7.8957089135586465</v>
      </c>
      <c r="AB175" s="9">
        <f t="shared" si="20"/>
        <v>-1.947194254641233</v>
      </c>
      <c r="AC175" s="9">
        <f t="shared" si="21"/>
        <v>-2.051699818712465</v>
      </c>
      <c r="AD175" s="9">
        <f t="shared" si="22"/>
        <v>-2.2570108942100133</v>
      </c>
      <c r="AE175" s="9">
        <f t="shared" si="23"/>
        <v>-2.333477357631544</v>
      </c>
      <c r="AF175" s="9">
        <f t="shared" si="24"/>
        <v>-1.2252666364482798</v>
      </c>
      <c r="AG175" s="9">
        <f t="shared" si="25"/>
        <v>-1.0952820480618897</v>
      </c>
      <c r="AH175" s="10">
        <f t="shared" si="26"/>
        <v>0.1854911470953587</v>
      </c>
      <c r="AI175" s="10">
        <f t="shared" si="27"/>
        <v>-0.014388489208633094</v>
      </c>
      <c r="AJ175" s="11">
        <f t="shared" si="28"/>
        <v>40</v>
      </c>
      <c r="AK175" s="10">
        <f t="shared" si="29"/>
        <v>0.17377159520140237</v>
      </c>
    </row>
    <row r="176" spans="1:37" ht="12.75">
      <c r="A176" s="6" t="s">
        <v>427</v>
      </c>
      <c r="B176" s="6" t="s">
        <v>61</v>
      </c>
      <c r="C176" s="7" t="s">
        <v>62</v>
      </c>
      <c r="D176" s="6" t="s">
        <v>54</v>
      </c>
      <c r="E176" s="6" t="s">
        <v>428</v>
      </c>
      <c r="F176" s="6" t="s">
        <v>429</v>
      </c>
      <c r="G176" s="8">
        <v>26123</v>
      </c>
      <c r="H176" s="8">
        <v>610.7012743</v>
      </c>
      <c r="I176" s="8">
        <v>23.37791503</v>
      </c>
      <c r="J176" s="8">
        <v>933.9951187230696</v>
      </c>
      <c r="K176" s="8">
        <v>36.599998474121094</v>
      </c>
      <c r="L176" s="8">
        <v>323.2938444230696</v>
      </c>
      <c r="M176" s="8">
        <v>12.375831429126423</v>
      </c>
      <c r="N176" s="8">
        <v>18786</v>
      </c>
      <c r="O176" s="8">
        <v>391.6991745</v>
      </c>
      <c r="P176" s="8">
        <v>20.85058951</v>
      </c>
      <c r="Q176" s="8">
        <v>629.44837777781</v>
      </c>
      <c r="R176" s="8">
        <v>31.60000228881836</v>
      </c>
      <c r="S176" s="8">
        <v>237.74920327781</v>
      </c>
      <c r="T176" s="8">
        <v>12.655658643554244</v>
      </c>
      <c r="U176" s="8">
        <v>19753</v>
      </c>
      <c r="V176" s="8">
        <v>364.1398813</v>
      </c>
      <c r="W176" s="8">
        <v>18.43466214</v>
      </c>
      <c r="X176" s="8">
        <v>541.8682955968193</v>
      </c>
      <c r="Y176" s="8">
        <v>27.100000381469727</v>
      </c>
      <c r="Z176" s="8">
        <v>177.72841429681927</v>
      </c>
      <c r="AA176" s="8">
        <v>8.997540338015455</v>
      </c>
      <c r="AB176" s="9">
        <f t="shared" si="20"/>
        <v>-1.1877953507113435</v>
      </c>
      <c r="AC176" s="9">
        <f t="shared" si="21"/>
        <v>-1.2314951728305834</v>
      </c>
      <c r="AD176" s="9">
        <f t="shared" si="22"/>
        <v>-1.502572283773052</v>
      </c>
      <c r="AE176" s="9">
        <f t="shared" si="23"/>
        <v>-1.5362345106179576</v>
      </c>
      <c r="AF176" s="9">
        <f t="shared" si="24"/>
        <v>-1.5939712409091724</v>
      </c>
      <c r="AG176" s="9">
        <f t="shared" si="25"/>
        <v>-3.411531945472169</v>
      </c>
      <c r="AH176" s="10">
        <f t="shared" si="26"/>
        <v>0.11586854025596319</v>
      </c>
      <c r="AI176" s="10">
        <f t="shared" si="27"/>
        <v>-0.05147450228893857</v>
      </c>
      <c r="AJ176" s="11">
        <f t="shared" si="28"/>
        <v>967</v>
      </c>
      <c r="AK176" s="10">
        <f t="shared" si="29"/>
        <v>0.07035831320088731</v>
      </c>
    </row>
    <row r="177" spans="1:37" ht="12.75">
      <c r="A177" s="6" t="s">
        <v>430</v>
      </c>
      <c r="B177" s="6" t="s">
        <v>40</v>
      </c>
      <c r="C177" s="7" t="s">
        <v>51</v>
      </c>
      <c r="D177" s="6" t="s">
        <v>47</v>
      </c>
      <c r="E177" s="6" t="s">
        <v>431</v>
      </c>
      <c r="F177" s="6" t="s">
        <v>431</v>
      </c>
      <c r="G177" s="8">
        <v>223665</v>
      </c>
      <c r="H177" s="8">
        <v>5090.565986</v>
      </c>
      <c r="I177" s="8">
        <v>22.75977907</v>
      </c>
      <c r="J177" s="8">
        <v>11368.252031357435</v>
      </c>
      <c r="K177" s="8">
        <v>49.29999923706055</v>
      </c>
      <c r="L177" s="8">
        <v>6277.686045357435</v>
      </c>
      <c r="M177" s="8">
        <v>28.0673598701515</v>
      </c>
      <c r="N177" s="8">
        <v>162029</v>
      </c>
      <c r="O177" s="8">
        <v>2419.163545</v>
      </c>
      <c r="P177" s="8">
        <v>14.93043557</v>
      </c>
      <c r="Q177" s="8">
        <v>4505.032960200905</v>
      </c>
      <c r="R177" s="8">
        <v>28.399999618530273</v>
      </c>
      <c r="S177" s="8">
        <v>2085.869415200905</v>
      </c>
      <c r="T177" s="8">
        <v>12.873432627498197</v>
      </c>
      <c r="U177" s="8">
        <v>179499</v>
      </c>
      <c r="V177" s="8">
        <v>1655.100014</v>
      </c>
      <c r="W177" s="8">
        <v>9.220664261</v>
      </c>
      <c r="X177" s="8">
        <v>2979.4010161164865</v>
      </c>
      <c r="Y177" s="8">
        <v>16.100000381469727</v>
      </c>
      <c r="Z177" s="8">
        <v>1324.3010021164864</v>
      </c>
      <c r="AA177" s="8">
        <v>7.37776256200027</v>
      </c>
      <c r="AB177" s="9">
        <f t="shared" si="20"/>
        <v>-4.5177391081703515</v>
      </c>
      <c r="AC177" s="9">
        <f t="shared" si="21"/>
        <v>-4.8195470463661305</v>
      </c>
      <c r="AD177" s="9">
        <f t="shared" si="22"/>
        <v>-5.595523849445051</v>
      </c>
      <c r="AE177" s="9">
        <f t="shared" si="23"/>
        <v>-5.675698360509388</v>
      </c>
      <c r="AF177" s="9">
        <f t="shared" si="24"/>
        <v>-6.680684569860318</v>
      </c>
      <c r="AG177" s="9">
        <f t="shared" si="25"/>
        <v>-5.566952847045646</v>
      </c>
      <c r="AH177" s="10">
        <f t="shared" si="26"/>
        <v>0.38242496558323785</v>
      </c>
      <c r="AI177" s="10">
        <f t="shared" si="27"/>
        <v>-0.10782020502502639</v>
      </c>
      <c r="AJ177" s="11">
        <f t="shared" si="28"/>
        <v>17470</v>
      </c>
      <c r="AK177" s="10">
        <f t="shared" si="29"/>
        <v>0.31583789883870783</v>
      </c>
    </row>
    <row r="178" spans="1:37" ht="12.75">
      <c r="A178" s="6" t="s">
        <v>432</v>
      </c>
      <c r="B178" s="6" t="s">
        <v>45</v>
      </c>
      <c r="C178" s="7" t="s">
        <v>80</v>
      </c>
      <c r="D178" s="6" t="s">
        <v>47</v>
      </c>
      <c r="E178" s="6" t="s">
        <v>433</v>
      </c>
      <c r="F178" s="6" t="s">
        <v>433</v>
      </c>
      <c r="G178" s="8">
        <v>1418485</v>
      </c>
      <c r="H178" s="8">
        <v>46504.93977</v>
      </c>
      <c r="I178" s="8">
        <v>32.78493588</v>
      </c>
      <c r="J178" s="8">
        <v>106814.04277059692</v>
      </c>
      <c r="K178" s="8">
        <v>79.80000305175781</v>
      </c>
      <c r="L178" s="8">
        <v>60309.10300059692</v>
      </c>
      <c r="M178" s="8">
        <v>42.516560274234074</v>
      </c>
      <c r="N178" s="8">
        <v>1334693</v>
      </c>
      <c r="O178" s="8">
        <v>28298.07902</v>
      </c>
      <c r="P178" s="8">
        <v>21.20193859</v>
      </c>
      <c r="Q178" s="8">
        <v>57260.85700115833</v>
      </c>
      <c r="R178" s="8">
        <v>42.70000076293945</v>
      </c>
      <c r="S178" s="8">
        <v>28962.777981158328</v>
      </c>
      <c r="T178" s="8">
        <v>21.699954956801548</v>
      </c>
      <c r="U178" s="8">
        <v>1298255</v>
      </c>
      <c r="V178" s="8">
        <v>13408.12423</v>
      </c>
      <c r="W178" s="8">
        <v>10.32780481</v>
      </c>
      <c r="X178" s="8">
        <v>23654.27477945429</v>
      </c>
      <c r="Y178" s="8">
        <v>17.600000381469727</v>
      </c>
      <c r="Z178" s="8">
        <v>10246.150549454289</v>
      </c>
      <c r="AA178" s="8">
        <v>7.892248094137353</v>
      </c>
      <c r="AB178" s="9">
        <f t="shared" si="20"/>
        <v>-5.7756469184234005</v>
      </c>
      <c r="AC178" s="9">
        <f t="shared" si="21"/>
        <v>-7.1925286616531245</v>
      </c>
      <c r="AD178" s="9">
        <f t="shared" si="22"/>
        <v>-7.558123094899097</v>
      </c>
      <c r="AE178" s="9">
        <f t="shared" si="23"/>
        <v>-8.863000143834912</v>
      </c>
      <c r="AF178" s="9">
        <f t="shared" si="24"/>
        <v>-8.420063148625086</v>
      </c>
      <c r="AG178" s="9">
        <f t="shared" si="25"/>
        <v>-10.114291609993002</v>
      </c>
      <c r="AH178" s="10">
        <f t="shared" si="26"/>
        <v>0.512883939071913</v>
      </c>
      <c r="AI178" s="10">
        <f t="shared" si="27"/>
        <v>0.02730066015181019</v>
      </c>
      <c r="AJ178" s="11">
        <f t="shared" si="28"/>
        <v>-36438</v>
      </c>
      <c r="AK178" s="10">
        <f t="shared" si="29"/>
        <v>0.5261825291913402</v>
      </c>
    </row>
    <row r="179" spans="1:37" ht="12.75">
      <c r="A179" s="6" t="s">
        <v>434</v>
      </c>
      <c r="B179" s="6" t="s">
        <v>45</v>
      </c>
      <c r="C179" s="7" t="s">
        <v>68</v>
      </c>
      <c r="D179" s="6" t="s">
        <v>58</v>
      </c>
      <c r="E179" s="6" t="s">
        <v>435</v>
      </c>
      <c r="F179" s="6" t="s">
        <v>435</v>
      </c>
      <c r="G179" s="8">
        <v>128172</v>
      </c>
      <c r="H179" s="8">
        <v>4251.149674</v>
      </c>
      <c r="I179" s="8">
        <v>33.16753795</v>
      </c>
      <c r="J179" s="8">
        <v>13054.742538391542</v>
      </c>
      <c r="K179" s="8">
        <v>98.30000305175781</v>
      </c>
      <c r="L179" s="8">
        <v>8803.592864391541</v>
      </c>
      <c r="M179" s="8">
        <v>68.68577274593157</v>
      </c>
      <c r="N179" s="8">
        <v>105486</v>
      </c>
      <c r="O179" s="8">
        <v>2917.633498</v>
      </c>
      <c r="P179" s="8">
        <v>27.6589642</v>
      </c>
      <c r="Q179" s="8">
        <v>6911.858821515555</v>
      </c>
      <c r="R179" s="8">
        <v>74</v>
      </c>
      <c r="S179" s="8">
        <v>3994.225323515555</v>
      </c>
      <c r="T179" s="8">
        <v>37.86498040987007</v>
      </c>
      <c r="U179" s="8">
        <v>109036</v>
      </c>
      <c r="V179" s="8">
        <v>2477.908755</v>
      </c>
      <c r="W179" s="8">
        <v>22.72560214</v>
      </c>
      <c r="X179" s="8">
        <v>5682.588392912137</v>
      </c>
      <c r="Y179" s="8">
        <v>55.5</v>
      </c>
      <c r="Z179" s="8">
        <v>3204.6796379121374</v>
      </c>
      <c r="AA179" s="8">
        <v>29.391023496020924</v>
      </c>
      <c r="AB179" s="9">
        <f t="shared" si="20"/>
        <v>-1.8903974423922405</v>
      </c>
      <c r="AC179" s="9">
        <f t="shared" si="21"/>
        <v>-1.9645774143551527</v>
      </c>
      <c r="AD179" s="9">
        <f t="shared" si="22"/>
        <v>-2.8582051872304026</v>
      </c>
      <c r="AE179" s="9">
        <f t="shared" si="23"/>
        <v>-2.876820724517809</v>
      </c>
      <c r="AF179" s="9">
        <f t="shared" si="24"/>
        <v>-4.244263904161051</v>
      </c>
      <c r="AG179" s="9">
        <f t="shared" si="25"/>
        <v>-2.533373807384965</v>
      </c>
      <c r="AH179" s="10">
        <f t="shared" si="26"/>
        <v>0.17836394827829455</v>
      </c>
      <c r="AI179" s="10">
        <f t="shared" si="27"/>
        <v>-0.033653755000663595</v>
      </c>
      <c r="AJ179" s="11">
        <f t="shared" si="28"/>
        <v>3550</v>
      </c>
      <c r="AK179" s="10">
        <f t="shared" si="29"/>
        <v>0.15071280998844638</v>
      </c>
    </row>
    <row r="180" spans="1:37" ht="12.75">
      <c r="A180" s="6" t="s">
        <v>436</v>
      </c>
      <c r="B180" s="6" t="s">
        <v>71</v>
      </c>
      <c r="C180" s="7" t="s">
        <v>141</v>
      </c>
      <c r="D180" s="6" t="s">
        <v>58</v>
      </c>
      <c r="E180" s="6" t="s">
        <v>437</v>
      </c>
      <c r="F180" s="6" t="s">
        <v>437</v>
      </c>
      <c r="G180" s="8">
        <v>275.081204</v>
      </c>
      <c r="H180" s="8">
        <v>6.00697858</v>
      </c>
      <c r="I180" s="8">
        <v>21.83711025</v>
      </c>
      <c r="J180" s="8">
        <v>17.34441821321566</v>
      </c>
      <c r="K180" s="8">
        <v>57</v>
      </c>
      <c r="L180" s="8">
        <v>11.337439633215661</v>
      </c>
      <c r="M180" s="8">
        <v>41.21488298130198</v>
      </c>
      <c r="N180" s="8">
        <v>243.678949</v>
      </c>
      <c r="O180" s="8">
        <v>4.386354781</v>
      </c>
      <c r="P180" s="8">
        <v>18.00054867</v>
      </c>
      <c r="Q180" s="8">
        <v>10.940145173597326</v>
      </c>
      <c r="R180" s="8">
        <v>43.599998474121094</v>
      </c>
      <c r="S180" s="8">
        <v>6.553790392597326</v>
      </c>
      <c r="T180" s="8">
        <v>26.89518491233039</v>
      </c>
      <c r="U180" s="8">
        <v>209.885066</v>
      </c>
      <c r="V180" s="8">
        <v>3.01886232</v>
      </c>
      <c r="W180" s="8">
        <v>14.38340696</v>
      </c>
      <c r="X180" s="8">
        <v>6.7326317850151245</v>
      </c>
      <c r="Y180" s="8">
        <v>32.5</v>
      </c>
      <c r="Z180" s="8">
        <v>3.7137694650151243</v>
      </c>
      <c r="AA180" s="8">
        <v>17.694300675090073</v>
      </c>
      <c r="AB180" s="9">
        <f t="shared" si="20"/>
        <v>-2.0876778991304694</v>
      </c>
      <c r="AC180" s="9">
        <f t="shared" si="21"/>
        <v>-2.243269913624476</v>
      </c>
      <c r="AD180" s="9">
        <f t="shared" si="22"/>
        <v>-2.8090558924942917</v>
      </c>
      <c r="AE180" s="9">
        <f t="shared" si="23"/>
        <v>-2.938170260220736</v>
      </c>
      <c r="AF180" s="9">
        <f t="shared" si="24"/>
        <v>-4.227784182824014</v>
      </c>
      <c r="AG180" s="9">
        <f t="shared" si="25"/>
        <v>-4.187046790734468</v>
      </c>
      <c r="AH180" s="10">
        <f t="shared" si="26"/>
        <v>0.20094619204737832</v>
      </c>
      <c r="AI180" s="10">
        <f t="shared" si="27"/>
        <v>0.13868199587482624</v>
      </c>
      <c r="AJ180" s="11">
        <f t="shared" si="28"/>
        <v>-33.793882999999994</v>
      </c>
      <c r="AK180" s="10">
        <f t="shared" si="29"/>
        <v>0.31176056868984936</v>
      </c>
    </row>
    <row r="181" spans="1:37" ht="12.75">
      <c r="A181" s="6" t="s">
        <v>438</v>
      </c>
      <c r="B181" s="6" t="s">
        <v>50</v>
      </c>
      <c r="C181" s="7" t="s">
        <v>57</v>
      </c>
      <c r="D181" s="6" t="s">
        <v>42</v>
      </c>
      <c r="E181" s="6" t="s">
        <v>439</v>
      </c>
      <c r="F181" s="6" t="s">
        <v>439</v>
      </c>
      <c r="G181" s="8">
        <v>877694</v>
      </c>
      <c r="H181" s="8">
        <v>31361.90767</v>
      </c>
      <c r="I181" s="8">
        <v>35.73216596</v>
      </c>
      <c r="J181" s="8">
        <v>143490.36343999335</v>
      </c>
      <c r="K181" s="8">
        <v>174.89999389648438</v>
      </c>
      <c r="L181" s="8">
        <v>112128.45576999335</v>
      </c>
      <c r="M181" s="8">
        <v>127.75347190477929</v>
      </c>
      <c r="N181" s="8">
        <v>1175889</v>
      </c>
      <c r="O181" s="8">
        <v>37833.17529</v>
      </c>
      <c r="P181" s="8">
        <v>32.17410426</v>
      </c>
      <c r="Q181" s="8">
        <v>157415.18833887676</v>
      </c>
      <c r="R181" s="8">
        <v>144.3000030517578</v>
      </c>
      <c r="S181" s="8">
        <v>119582.01304887676</v>
      </c>
      <c r="T181" s="8">
        <v>101.69498400688904</v>
      </c>
      <c r="U181" s="8">
        <v>1513713</v>
      </c>
      <c r="V181" s="8">
        <v>38992.74524</v>
      </c>
      <c r="W181" s="8">
        <v>25.7596686</v>
      </c>
      <c r="X181" s="8">
        <v>141483.19563410783</v>
      </c>
      <c r="Y181" s="8">
        <v>98.9000015258789</v>
      </c>
      <c r="Z181" s="8">
        <v>102490.45039410784</v>
      </c>
      <c r="AA181" s="8">
        <v>67.70798057102492</v>
      </c>
      <c r="AB181" s="9">
        <f t="shared" si="20"/>
        <v>-1.63620627079265</v>
      </c>
      <c r="AC181" s="9">
        <f t="shared" si="21"/>
        <v>-2.2235187722105416</v>
      </c>
      <c r="AD181" s="9">
        <f t="shared" si="22"/>
        <v>-2.8505254653510677</v>
      </c>
      <c r="AE181" s="9">
        <f t="shared" si="23"/>
        <v>-3.777852328713588</v>
      </c>
      <c r="AF181" s="9">
        <f t="shared" si="24"/>
        <v>-3.174491758384803</v>
      </c>
      <c r="AG181" s="9">
        <f t="shared" si="25"/>
        <v>-4.06773925997606</v>
      </c>
      <c r="AH181" s="10">
        <f t="shared" si="26"/>
        <v>0.19936640996015714</v>
      </c>
      <c r="AI181" s="10">
        <f t="shared" si="27"/>
        <v>-0.2872924230093147</v>
      </c>
      <c r="AJ181" s="11">
        <f t="shared" si="28"/>
        <v>337824</v>
      </c>
      <c r="AK181" s="10">
        <f t="shared" si="29"/>
        <v>-0.030649554025313146</v>
      </c>
    </row>
    <row r="182" spans="1:37" ht="12.75">
      <c r="A182" s="6" t="s">
        <v>440</v>
      </c>
      <c r="B182" s="6" t="s">
        <v>45</v>
      </c>
      <c r="C182" s="7" t="s">
        <v>46</v>
      </c>
      <c r="D182" s="6" t="s">
        <v>58</v>
      </c>
      <c r="E182" s="6" t="s">
        <v>441</v>
      </c>
      <c r="F182" s="6" t="s">
        <v>441</v>
      </c>
      <c r="G182" s="8">
        <v>676126</v>
      </c>
      <c r="H182" s="8">
        <v>6053.471466</v>
      </c>
      <c r="I182" s="8">
        <v>8.953170661</v>
      </c>
      <c r="J182" s="8">
        <v>14899.777823909453</v>
      </c>
      <c r="K182" s="8">
        <v>20.700000762939453</v>
      </c>
      <c r="L182" s="8">
        <v>8846.306357909452</v>
      </c>
      <c r="M182" s="8">
        <v>13.083813309811267</v>
      </c>
      <c r="N182" s="8">
        <v>399973</v>
      </c>
      <c r="O182" s="8">
        <v>3111.471504</v>
      </c>
      <c r="P182" s="8">
        <v>7.779203856</v>
      </c>
      <c r="Q182" s="8">
        <v>7148.007266641236</v>
      </c>
      <c r="R182" s="8">
        <v>17.600000381469727</v>
      </c>
      <c r="S182" s="8">
        <v>4036.535762641236</v>
      </c>
      <c r="T182" s="8">
        <v>10.092020617994805</v>
      </c>
      <c r="U182" s="8">
        <v>493305</v>
      </c>
      <c r="V182" s="8">
        <v>2961.771458</v>
      </c>
      <c r="W182" s="8">
        <v>6.003935613</v>
      </c>
      <c r="X182" s="8">
        <v>6948.454008289711</v>
      </c>
      <c r="Y182" s="8">
        <v>13.199999809265137</v>
      </c>
      <c r="Z182" s="8">
        <v>3986.682550289711</v>
      </c>
      <c r="AA182" s="8">
        <v>8.08157742226353</v>
      </c>
      <c r="AB182" s="9">
        <f t="shared" si="20"/>
        <v>-1.9979627182632624</v>
      </c>
      <c r="AC182" s="9">
        <f t="shared" si="21"/>
        <v>-2.5903881112394296</v>
      </c>
      <c r="AD182" s="9">
        <f t="shared" si="22"/>
        <v>-2.249584609927934</v>
      </c>
      <c r="AE182" s="9">
        <f t="shared" si="23"/>
        <v>-2.876821085758079</v>
      </c>
      <c r="AF182" s="9">
        <f t="shared" si="24"/>
        <v>-2.4089438099048412</v>
      </c>
      <c r="AG182" s="9">
        <f t="shared" si="25"/>
        <v>-2.221579947739244</v>
      </c>
      <c r="AH182" s="10">
        <f t="shared" si="26"/>
        <v>0.22820693169401363</v>
      </c>
      <c r="AI182" s="10">
        <f t="shared" si="27"/>
        <v>-0.23334575083818157</v>
      </c>
      <c r="AJ182" s="11">
        <f t="shared" si="28"/>
        <v>93332</v>
      </c>
      <c r="AK182" s="10">
        <f t="shared" si="29"/>
        <v>0.04811229857241203</v>
      </c>
    </row>
    <row r="183" spans="1:37" ht="12.75">
      <c r="A183" s="6" t="s">
        <v>442</v>
      </c>
      <c r="B183" s="6" t="s">
        <v>40</v>
      </c>
      <c r="C183" s="7" t="s">
        <v>80</v>
      </c>
      <c r="D183" s="6" t="s">
        <v>54</v>
      </c>
      <c r="E183" s="6" t="s">
        <v>443</v>
      </c>
      <c r="F183" s="6" t="s">
        <v>443</v>
      </c>
      <c r="G183" s="8">
        <v>46901</v>
      </c>
      <c r="H183" s="8">
        <v>549.9287002</v>
      </c>
      <c r="I183" s="8">
        <v>11.72530863</v>
      </c>
      <c r="J183" s="8">
        <v>1005.7529869793016</v>
      </c>
      <c r="K183" s="8">
        <v>21.5</v>
      </c>
      <c r="L183" s="8">
        <v>455.8242867793016</v>
      </c>
      <c r="M183" s="8">
        <v>9.718860723210627</v>
      </c>
      <c r="N183" s="8">
        <v>51356</v>
      </c>
      <c r="O183" s="8">
        <v>368.9673998</v>
      </c>
      <c r="P183" s="8">
        <v>7.18450424</v>
      </c>
      <c r="Q183" s="8">
        <v>625.499238992692</v>
      </c>
      <c r="R183" s="8">
        <v>12.399999618530273</v>
      </c>
      <c r="S183" s="8">
        <v>256.53183919269196</v>
      </c>
      <c r="T183" s="8">
        <v>4.995167832243398</v>
      </c>
      <c r="U183" s="8">
        <v>91519</v>
      </c>
      <c r="V183" s="8">
        <v>381.9970026</v>
      </c>
      <c r="W183" s="8">
        <v>4.173963904</v>
      </c>
      <c r="X183" s="8">
        <v>638.7043005561977</v>
      </c>
      <c r="Y183" s="8">
        <v>7.099999904632568</v>
      </c>
      <c r="Z183" s="8">
        <v>256.70729795619775</v>
      </c>
      <c r="AA183" s="8">
        <v>2.804961788876602</v>
      </c>
      <c r="AB183" s="9">
        <f t="shared" si="20"/>
        <v>-5.164417377880977</v>
      </c>
      <c r="AC183" s="9">
        <f t="shared" si="21"/>
        <v>-5.430603570485417</v>
      </c>
      <c r="AD183" s="9">
        <f t="shared" si="22"/>
        <v>-5.5397908225919</v>
      </c>
      <c r="AE183" s="9">
        <f t="shared" si="23"/>
        <v>-5.57601671232066</v>
      </c>
      <c r="AF183" s="9">
        <f t="shared" si="24"/>
        <v>-6.2133924283927655</v>
      </c>
      <c r="AG183" s="9">
        <f t="shared" si="25"/>
        <v>-5.7708109520678885</v>
      </c>
      <c r="AH183" s="10">
        <f t="shared" si="26"/>
        <v>0.4190324391819136</v>
      </c>
      <c r="AI183" s="10">
        <f t="shared" si="27"/>
        <v>-0.7820507827712438</v>
      </c>
      <c r="AJ183" s="11">
        <f t="shared" si="28"/>
        <v>40163</v>
      </c>
      <c r="AK183" s="10">
        <f t="shared" si="29"/>
        <v>-0.035313696567942594</v>
      </c>
    </row>
    <row r="184" spans="1:37" ht="12.75">
      <c r="A184" s="6" t="s">
        <v>444</v>
      </c>
      <c r="B184" s="6" t="s">
        <v>45</v>
      </c>
      <c r="C184" s="7" t="s">
        <v>46</v>
      </c>
      <c r="D184" s="6" t="s">
        <v>54</v>
      </c>
      <c r="E184" s="6" t="s">
        <v>445</v>
      </c>
      <c r="F184" s="6" t="s">
        <v>445</v>
      </c>
      <c r="G184" s="8">
        <v>777257</v>
      </c>
      <c r="H184" s="8">
        <v>3648.412433</v>
      </c>
      <c r="I184" s="8">
        <v>4.693958926</v>
      </c>
      <c r="J184" s="8">
        <v>7105.580806959476</v>
      </c>
      <c r="K184" s="8">
        <v>9.300000190734863</v>
      </c>
      <c r="L184" s="8">
        <v>3457.168373959476</v>
      </c>
      <c r="M184" s="8">
        <v>4.447908959275344</v>
      </c>
      <c r="N184" s="8">
        <v>694401</v>
      </c>
      <c r="O184" s="8">
        <v>2605.84428</v>
      </c>
      <c r="P184" s="8">
        <v>3.752650528</v>
      </c>
      <c r="Q184" s="8">
        <v>4556.513556405397</v>
      </c>
      <c r="R184" s="8">
        <v>6.599999904632568</v>
      </c>
      <c r="S184" s="8">
        <v>1950.6692764053973</v>
      </c>
      <c r="T184" s="8">
        <v>2.809139497790754</v>
      </c>
      <c r="U184" s="8">
        <v>756617</v>
      </c>
      <c r="V184" s="8">
        <v>2415.338003</v>
      </c>
      <c r="W184" s="8">
        <v>3.192286194</v>
      </c>
      <c r="X184" s="8">
        <v>4327.123298616231</v>
      </c>
      <c r="Y184" s="8">
        <v>5.400000095367432</v>
      </c>
      <c r="Z184" s="8">
        <v>1911.7852956162315</v>
      </c>
      <c r="AA184" s="8">
        <v>2.5267543494479128</v>
      </c>
      <c r="AB184" s="9">
        <f t="shared" si="20"/>
        <v>-1.9276950586409478</v>
      </c>
      <c r="AC184" s="9">
        <f t="shared" si="21"/>
        <v>-1.617250624354269</v>
      </c>
      <c r="AD184" s="9">
        <f t="shared" si="22"/>
        <v>-2.718077247187356</v>
      </c>
      <c r="AE184" s="9">
        <f t="shared" si="23"/>
        <v>-2.006706633519048</v>
      </c>
      <c r="AF184" s="9">
        <f t="shared" si="24"/>
        <v>-2.8274923780911827</v>
      </c>
      <c r="AG184" s="9">
        <f t="shared" si="25"/>
        <v>-1.0594259457214366</v>
      </c>
      <c r="AH184" s="10">
        <f t="shared" si="26"/>
        <v>0.14932494508052427</v>
      </c>
      <c r="AI184" s="10">
        <f t="shared" si="27"/>
        <v>-0.08959664516612159</v>
      </c>
      <c r="AJ184" s="11">
        <f t="shared" si="28"/>
        <v>62216</v>
      </c>
      <c r="AK184" s="10">
        <f t="shared" si="29"/>
        <v>0.07310731437873946</v>
      </c>
    </row>
    <row r="185" spans="1:37" ht="12.75">
      <c r="A185" s="6" t="s">
        <v>446</v>
      </c>
      <c r="B185" s="6" t="s">
        <v>50</v>
      </c>
      <c r="C185" s="7" t="s">
        <v>57</v>
      </c>
      <c r="D185" s="6" t="s">
        <v>42</v>
      </c>
      <c r="E185" s="6" t="s">
        <v>447</v>
      </c>
      <c r="F185" s="6" t="s">
        <v>447</v>
      </c>
      <c r="G185" s="8">
        <v>1125700</v>
      </c>
      <c r="H185" s="8">
        <v>44950.48684</v>
      </c>
      <c r="I185" s="8">
        <v>39.93114226</v>
      </c>
      <c r="J185" s="8">
        <v>165640.1372187564</v>
      </c>
      <c r="K185" s="8">
        <v>154.8000030517578</v>
      </c>
      <c r="L185" s="8">
        <v>120689.6503787564</v>
      </c>
      <c r="M185" s="8">
        <v>107.21297892756188</v>
      </c>
      <c r="N185" s="8">
        <v>1419278</v>
      </c>
      <c r="O185" s="8">
        <v>51417.09085</v>
      </c>
      <c r="P185" s="8">
        <v>36.22763888</v>
      </c>
      <c r="Q185" s="8">
        <v>173875.05615851522</v>
      </c>
      <c r="R185" s="8">
        <v>130.1999969482422</v>
      </c>
      <c r="S185" s="8">
        <v>122457.96530851521</v>
      </c>
      <c r="T185" s="8">
        <v>86.28187381789557</v>
      </c>
      <c r="U185" s="8">
        <v>1862285</v>
      </c>
      <c r="V185" s="8">
        <v>48333.0794</v>
      </c>
      <c r="W185" s="8">
        <v>25.95364265</v>
      </c>
      <c r="X185" s="8">
        <v>133026.03406807562</v>
      </c>
      <c r="Y185" s="8">
        <v>75.80000305175781</v>
      </c>
      <c r="Z185" s="8">
        <v>84692.95466807562</v>
      </c>
      <c r="AA185" s="8">
        <v>45.47797714532181</v>
      </c>
      <c r="AB185" s="9">
        <f t="shared" si="20"/>
        <v>-2.154222777988926</v>
      </c>
      <c r="AC185" s="9">
        <f t="shared" si="21"/>
        <v>-3.335103608527865</v>
      </c>
      <c r="AD185" s="9">
        <f t="shared" si="22"/>
        <v>-3.57017823980421</v>
      </c>
      <c r="AE185" s="9">
        <f t="shared" si="23"/>
        <v>-5.409733734264862</v>
      </c>
      <c r="AF185" s="9">
        <f t="shared" si="24"/>
        <v>-4.28794561697834</v>
      </c>
      <c r="AG185" s="9">
        <f t="shared" si="25"/>
        <v>-6.403913491580947</v>
      </c>
      <c r="AH185" s="10">
        <f t="shared" si="26"/>
        <v>0.2835955239597994</v>
      </c>
      <c r="AI185" s="10">
        <f t="shared" si="27"/>
        <v>-0.31213546606091264</v>
      </c>
      <c r="AJ185" s="11">
        <f t="shared" si="28"/>
        <v>443007</v>
      </c>
      <c r="AK185" s="10">
        <f t="shared" si="29"/>
        <v>0.059980278911481784</v>
      </c>
    </row>
    <row r="186" spans="1:37" ht="12.75">
      <c r="A186" s="6" t="s">
        <v>448</v>
      </c>
      <c r="B186" s="6" t="s">
        <v>61</v>
      </c>
      <c r="C186" s="7" t="s">
        <v>46</v>
      </c>
      <c r="D186" s="6" t="s">
        <v>54</v>
      </c>
      <c r="E186" s="6" t="s">
        <v>449</v>
      </c>
      <c r="F186" s="6" t="s">
        <v>449</v>
      </c>
      <c r="G186" s="8">
        <v>3939707</v>
      </c>
      <c r="H186" s="8">
        <v>22468.36812</v>
      </c>
      <c r="I186" s="8">
        <v>5.703055613</v>
      </c>
      <c r="J186" s="8">
        <v>43854.56275347632</v>
      </c>
      <c r="K186" s="8">
        <v>11.300000190734863</v>
      </c>
      <c r="L186" s="8">
        <v>21386.19463347632</v>
      </c>
      <c r="M186" s="8">
        <v>5.428371864576812</v>
      </c>
      <c r="N186" s="8">
        <v>3964521</v>
      </c>
      <c r="O186" s="8">
        <v>18541.70376</v>
      </c>
      <c r="P186" s="8">
        <v>4.676908954</v>
      </c>
      <c r="Q186" s="8">
        <v>31796.758059502838</v>
      </c>
      <c r="R186" s="8">
        <v>8.5</v>
      </c>
      <c r="S186" s="8">
        <v>13255.054299502837</v>
      </c>
      <c r="T186" s="8">
        <v>3.3434188643477576</v>
      </c>
      <c r="U186" s="8">
        <v>4300620</v>
      </c>
      <c r="V186" s="8">
        <v>18289.27278</v>
      </c>
      <c r="W186" s="8">
        <v>4.25270607</v>
      </c>
      <c r="X186" s="8">
        <v>32270.381605360824</v>
      </c>
      <c r="Y186" s="8">
        <v>7.5</v>
      </c>
      <c r="Z186" s="8">
        <v>13981.108825360825</v>
      </c>
      <c r="AA186" s="8">
        <v>3.250951915156611</v>
      </c>
      <c r="AB186" s="9">
        <f t="shared" si="20"/>
        <v>-1.4672330049677111</v>
      </c>
      <c r="AC186" s="9">
        <f t="shared" si="21"/>
        <v>-0.9508190913448391</v>
      </c>
      <c r="AD186" s="9">
        <f t="shared" si="22"/>
        <v>-2.049498610276107</v>
      </c>
      <c r="AE186" s="9">
        <f t="shared" si="23"/>
        <v>-1.2516314295400603</v>
      </c>
      <c r="AF186" s="9">
        <f t="shared" si="24"/>
        <v>-2.563456988899462</v>
      </c>
      <c r="AG186" s="9">
        <f t="shared" si="25"/>
        <v>-0.2804604510819663</v>
      </c>
      <c r="AH186" s="10">
        <f t="shared" si="26"/>
        <v>0.09070154843129744</v>
      </c>
      <c r="AI186" s="10">
        <f t="shared" si="27"/>
        <v>-0.0847766981181333</v>
      </c>
      <c r="AJ186" s="11">
        <f t="shared" si="28"/>
        <v>336099</v>
      </c>
      <c r="AK186" s="10">
        <f t="shared" si="29"/>
        <v>0.013614227865325413</v>
      </c>
    </row>
    <row r="187" spans="1:37" ht="12.75">
      <c r="A187" s="6" t="s">
        <v>450</v>
      </c>
      <c r="B187" s="6" t="s">
        <v>61</v>
      </c>
      <c r="C187" s="7" t="s">
        <v>62</v>
      </c>
      <c r="D187" s="6" t="s">
        <v>47</v>
      </c>
      <c r="E187" s="6" t="s">
        <v>451</v>
      </c>
      <c r="F187" s="6" t="s">
        <v>451</v>
      </c>
      <c r="G187" s="8">
        <v>56894</v>
      </c>
      <c r="H187" s="8">
        <v>630.625626</v>
      </c>
      <c r="I187" s="8">
        <v>11.08422023</v>
      </c>
      <c r="J187" s="8">
        <v>1365.4447662410541</v>
      </c>
      <c r="K187" s="8">
        <v>23.100000381469727</v>
      </c>
      <c r="L187" s="8">
        <v>734.8191402410541</v>
      </c>
      <c r="M187" s="8">
        <v>12.915582315201148</v>
      </c>
      <c r="N187" s="8">
        <v>54190</v>
      </c>
      <c r="O187" s="8">
        <v>463.7287287</v>
      </c>
      <c r="P187" s="8">
        <v>8.55745947</v>
      </c>
      <c r="Q187" s="8">
        <v>907.9796319178204</v>
      </c>
      <c r="R187" s="8">
        <v>17.100000381469727</v>
      </c>
      <c r="S187" s="8">
        <v>444.2509032178204</v>
      </c>
      <c r="T187" s="8">
        <v>8.19802367997454</v>
      </c>
      <c r="U187" s="8">
        <v>49750</v>
      </c>
      <c r="V187" s="8">
        <v>279.233473</v>
      </c>
      <c r="W187" s="8">
        <v>5.612733126</v>
      </c>
      <c r="X187" s="8">
        <v>536.7928532454099</v>
      </c>
      <c r="Y187" s="8">
        <v>10.800000190734863</v>
      </c>
      <c r="Z187" s="8">
        <v>257.5593802454099</v>
      </c>
      <c r="AA187" s="8">
        <v>5.177072969756983</v>
      </c>
      <c r="AB187" s="9">
        <f t="shared" si="20"/>
        <v>-3.4024235342595084</v>
      </c>
      <c r="AC187" s="9">
        <f t="shared" si="21"/>
        <v>-4.217655660824267</v>
      </c>
      <c r="AD187" s="9">
        <f t="shared" si="22"/>
        <v>-3.801432411253897</v>
      </c>
      <c r="AE187" s="9">
        <f t="shared" si="23"/>
        <v>-4.595323340259757</v>
      </c>
      <c r="AF187" s="9">
        <f t="shared" si="24"/>
        <v>-4.5709734050358115</v>
      </c>
      <c r="AG187" s="9">
        <f t="shared" si="25"/>
        <v>-4.596532777750367</v>
      </c>
      <c r="AH187" s="10">
        <f t="shared" si="26"/>
        <v>0.3441122162860795</v>
      </c>
      <c r="AI187" s="10">
        <f t="shared" si="27"/>
        <v>0.08193393615058128</v>
      </c>
      <c r="AJ187" s="11">
        <f t="shared" si="28"/>
        <v>-4440</v>
      </c>
      <c r="AK187" s="10">
        <f t="shared" si="29"/>
        <v>0.397851684145615</v>
      </c>
    </row>
    <row r="188" spans="1:37" ht="12.75">
      <c r="A188" s="6" t="s">
        <v>452</v>
      </c>
      <c r="B188" s="6" t="s">
        <v>45</v>
      </c>
      <c r="C188" s="7" t="s">
        <v>68</v>
      </c>
      <c r="D188" s="6" t="s">
        <v>58</v>
      </c>
      <c r="E188" s="6" t="s">
        <v>453</v>
      </c>
      <c r="F188" s="6" t="s">
        <v>453</v>
      </c>
      <c r="G188" s="8">
        <v>717000</v>
      </c>
      <c r="H188" s="8">
        <v>21769.30415</v>
      </c>
      <c r="I188" s="8">
        <v>30.36165154</v>
      </c>
      <c r="J188" s="8">
        <v>56098.98057961695</v>
      </c>
      <c r="K188" s="8">
        <v>77.30000305175781</v>
      </c>
      <c r="L188" s="8">
        <v>34329.67642961696</v>
      </c>
      <c r="M188" s="8">
        <v>47.87960450434722</v>
      </c>
      <c r="N188" s="8">
        <v>569113</v>
      </c>
      <c r="O188" s="8">
        <v>15049.74843</v>
      </c>
      <c r="P188" s="8">
        <v>26.44421834</v>
      </c>
      <c r="Q188" s="8">
        <v>34879.31850629933</v>
      </c>
      <c r="R188" s="8">
        <v>62.89999771118164</v>
      </c>
      <c r="S188" s="8">
        <v>19829.57007629933</v>
      </c>
      <c r="T188" s="8">
        <v>34.84293993688306</v>
      </c>
      <c r="U188" s="8">
        <v>587084</v>
      </c>
      <c r="V188" s="8">
        <v>13494.75</v>
      </c>
      <c r="W188" s="8">
        <v>22.98606332</v>
      </c>
      <c r="X188" s="8">
        <v>31474.4004048509</v>
      </c>
      <c r="Y188" s="8">
        <v>51.5</v>
      </c>
      <c r="Z188" s="8">
        <v>17979.6504048509</v>
      </c>
      <c r="AA188" s="8">
        <v>30.62534561468359</v>
      </c>
      <c r="AB188" s="9">
        <f t="shared" si="20"/>
        <v>-1.3914612996778462</v>
      </c>
      <c r="AC188" s="9">
        <f t="shared" si="21"/>
        <v>-1.4014945646759795</v>
      </c>
      <c r="AD188" s="9">
        <f t="shared" si="22"/>
        <v>-2.0305609370154376</v>
      </c>
      <c r="AE188" s="9">
        <f t="shared" si="23"/>
        <v>-1.9996431964849448</v>
      </c>
      <c r="AF188" s="9">
        <f t="shared" si="24"/>
        <v>-2.2343083316694914</v>
      </c>
      <c r="AG188" s="9">
        <f t="shared" si="25"/>
        <v>-1.2902257819740919</v>
      </c>
      <c r="AH188" s="10">
        <f t="shared" si="26"/>
        <v>0.13077168610308787</v>
      </c>
      <c r="AI188" s="10">
        <f t="shared" si="27"/>
        <v>-0.03157720874413342</v>
      </c>
      <c r="AJ188" s="11">
        <f t="shared" si="28"/>
        <v>17971</v>
      </c>
      <c r="AK188" s="10">
        <f t="shared" si="29"/>
        <v>0.10332388193946705</v>
      </c>
    </row>
    <row r="189" spans="1:37" ht="12.75">
      <c r="A189" s="6" t="s">
        <v>454</v>
      </c>
      <c r="B189" s="6" t="s">
        <v>71</v>
      </c>
      <c r="C189" s="7" t="s">
        <v>141</v>
      </c>
      <c r="D189" s="6" t="s">
        <v>58</v>
      </c>
      <c r="E189" s="6" t="s">
        <v>455</v>
      </c>
      <c r="F189" s="6" t="s">
        <v>455</v>
      </c>
      <c r="G189" s="8">
        <v>5301</v>
      </c>
      <c r="H189" s="8">
        <v>87.08524421</v>
      </c>
      <c r="I189" s="8">
        <v>16.42807852</v>
      </c>
      <c r="J189" s="8">
        <v>191.91835409695278</v>
      </c>
      <c r="K189" s="8">
        <v>38.599998474121094</v>
      </c>
      <c r="L189" s="8">
        <v>104.83310988695278</v>
      </c>
      <c r="M189" s="8">
        <v>19.776100714384604</v>
      </c>
      <c r="N189" s="8">
        <v>6165</v>
      </c>
      <c r="O189" s="8">
        <v>67.45717649</v>
      </c>
      <c r="P189" s="8">
        <v>10.94195888</v>
      </c>
      <c r="Q189" s="8">
        <v>138.2949010326165</v>
      </c>
      <c r="R189" s="8">
        <v>23.200000762939453</v>
      </c>
      <c r="S189" s="8">
        <v>70.83772454261651</v>
      </c>
      <c r="T189" s="8">
        <v>11.490304062062695</v>
      </c>
      <c r="U189" s="8">
        <v>7084</v>
      </c>
      <c r="V189" s="8">
        <v>49.49671114</v>
      </c>
      <c r="W189" s="8">
        <v>6.987113373</v>
      </c>
      <c r="X189" s="8">
        <v>96.08344143080069</v>
      </c>
      <c r="Y189" s="8">
        <v>13.899999618530273</v>
      </c>
      <c r="Z189" s="8">
        <v>46.58673029080069</v>
      </c>
      <c r="AA189" s="8">
        <v>6.57633120988152</v>
      </c>
      <c r="AB189" s="9">
        <f t="shared" si="20"/>
        <v>-4.274622350056789</v>
      </c>
      <c r="AC189" s="9">
        <f t="shared" si="21"/>
        <v>-4.485373319218216</v>
      </c>
      <c r="AD189" s="9">
        <f t="shared" si="22"/>
        <v>-5.106817121237311</v>
      </c>
      <c r="AE189" s="9">
        <f t="shared" si="23"/>
        <v>-5.122634988648047</v>
      </c>
      <c r="AF189" s="9">
        <f t="shared" si="24"/>
        <v>-5.504985755343673</v>
      </c>
      <c r="AG189" s="9">
        <f t="shared" si="25"/>
        <v>-5.580265317496565</v>
      </c>
      <c r="AH189" s="10">
        <f t="shared" si="26"/>
        <v>0.36143852763226614</v>
      </c>
      <c r="AI189" s="10">
        <f t="shared" si="27"/>
        <v>-0.14906731549067315</v>
      </c>
      <c r="AJ189" s="11">
        <f t="shared" si="28"/>
        <v>919</v>
      </c>
      <c r="AK189" s="10">
        <f t="shared" si="29"/>
        <v>0.2662498830300508</v>
      </c>
    </row>
    <row r="190" spans="1:37" ht="12.75">
      <c r="A190" s="6" t="s">
        <v>456</v>
      </c>
      <c r="B190" s="6" t="s">
        <v>61</v>
      </c>
      <c r="C190" s="7" t="s">
        <v>62</v>
      </c>
      <c r="D190" s="6" t="s">
        <v>47</v>
      </c>
      <c r="E190" s="6" t="s">
        <v>457</v>
      </c>
      <c r="F190" s="6" t="s">
        <v>458</v>
      </c>
      <c r="G190" s="8">
        <v>563359</v>
      </c>
      <c r="H190" s="8">
        <v>9315.833271</v>
      </c>
      <c r="I190" s="8">
        <v>16.53622871</v>
      </c>
      <c r="J190" s="8">
        <v>19197.859159493462</v>
      </c>
      <c r="K190" s="8">
        <v>33.29999923706055</v>
      </c>
      <c r="L190" s="8">
        <v>9882.025888493463</v>
      </c>
      <c r="M190" s="8">
        <v>17.541258573118498</v>
      </c>
      <c r="N190" s="8">
        <v>574871</v>
      </c>
      <c r="O190" s="8">
        <v>7499.841682</v>
      </c>
      <c r="P190" s="8">
        <v>13.0461298</v>
      </c>
      <c r="Q190" s="8">
        <v>14281.05119518167</v>
      </c>
      <c r="R190" s="8">
        <v>24.799999237060547</v>
      </c>
      <c r="S190" s="8">
        <v>6781.2095131816695</v>
      </c>
      <c r="T190" s="8">
        <v>11.79605426814306</v>
      </c>
      <c r="U190" s="8">
        <v>598480</v>
      </c>
      <c r="V190" s="8">
        <v>6030.700781</v>
      </c>
      <c r="W190" s="8">
        <v>10.0766956</v>
      </c>
      <c r="X190" s="8">
        <v>10935.727407536026</v>
      </c>
      <c r="Y190" s="8">
        <v>18.299999237060547</v>
      </c>
      <c r="Z190" s="8">
        <v>4905.026626536026</v>
      </c>
      <c r="AA190" s="8">
        <v>8.195807088851803</v>
      </c>
      <c r="AB190" s="9">
        <f t="shared" si="20"/>
        <v>-2.476641309400602</v>
      </c>
      <c r="AC190" s="9">
        <f t="shared" si="21"/>
        <v>-2.5826613129517417</v>
      </c>
      <c r="AD190" s="9">
        <f t="shared" si="22"/>
        <v>-2.993281779593046</v>
      </c>
      <c r="AE190" s="9">
        <f t="shared" si="23"/>
        <v>-3.039426042505545</v>
      </c>
      <c r="AF190" s="9">
        <f t="shared" si="24"/>
        <v>-3.804665229776258</v>
      </c>
      <c r="AG190" s="9">
        <f t="shared" si="25"/>
        <v>-3.6414239862883995</v>
      </c>
      <c r="AH190" s="10">
        <f t="shared" si="26"/>
        <v>0.2276103523054016</v>
      </c>
      <c r="AI190" s="10">
        <f t="shared" si="27"/>
        <v>-0.041068344028486393</v>
      </c>
      <c r="AJ190" s="11">
        <f t="shared" si="28"/>
        <v>23609</v>
      </c>
      <c r="AK190" s="10">
        <f t="shared" si="29"/>
        <v>0.19588958851304997</v>
      </c>
    </row>
    <row r="191" spans="1:37" ht="12.75">
      <c r="A191" s="6" t="s">
        <v>459</v>
      </c>
      <c r="B191" s="6" t="s">
        <v>71</v>
      </c>
      <c r="C191" s="7" t="s">
        <v>108</v>
      </c>
      <c r="D191" s="6" t="s">
        <v>58</v>
      </c>
      <c r="E191" s="6" t="s">
        <v>460</v>
      </c>
      <c r="F191" s="6" t="s">
        <v>461</v>
      </c>
      <c r="G191" s="8">
        <v>2003639</v>
      </c>
      <c r="H191" s="8">
        <v>45371.3141</v>
      </c>
      <c r="I191" s="8">
        <v>22.64445546</v>
      </c>
      <c r="J191" s="8">
        <v>98666.51578010627</v>
      </c>
      <c r="K191" s="8">
        <v>51.20000076293945</v>
      </c>
      <c r="L191" s="8">
        <v>53295.20168010627</v>
      </c>
      <c r="M191" s="8">
        <v>26.599203589122727</v>
      </c>
      <c r="N191" s="8">
        <v>1379232</v>
      </c>
      <c r="O191" s="8">
        <v>23518.32803</v>
      </c>
      <c r="P191" s="8">
        <v>17.05175636</v>
      </c>
      <c r="Q191" s="8">
        <v>42118.21756615265</v>
      </c>
      <c r="R191" s="8">
        <v>35</v>
      </c>
      <c r="S191" s="8">
        <v>18599.88953615265</v>
      </c>
      <c r="T191" s="8">
        <v>13.485685900669827</v>
      </c>
      <c r="U191" s="8">
        <v>1466588</v>
      </c>
      <c r="V191" s="8">
        <v>18020.41342</v>
      </c>
      <c r="W191" s="8">
        <v>12.28730456</v>
      </c>
      <c r="X191" s="8">
        <v>34497.48762470515</v>
      </c>
      <c r="Y191" s="8">
        <v>23.299999237060547</v>
      </c>
      <c r="Z191" s="8">
        <v>16477.07420470515</v>
      </c>
      <c r="AA191" s="8">
        <v>11.234971378945653</v>
      </c>
      <c r="AB191" s="9">
        <f t="shared" si="20"/>
        <v>-3.0567422507896254</v>
      </c>
      <c r="AC191" s="9">
        <f t="shared" si="21"/>
        <v>-3.276866309891642</v>
      </c>
      <c r="AD191" s="9">
        <f t="shared" si="22"/>
        <v>-3.9364310955957564</v>
      </c>
      <c r="AE191" s="9">
        <f t="shared" si="23"/>
        <v>-4.068947336619419</v>
      </c>
      <c r="AF191" s="9">
        <f t="shared" si="24"/>
        <v>-4.309249584686083</v>
      </c>
      <c r="AG191" s="9">
        <f t="shared" si="25"/>
        <v>-1.825974611270404</v>
      </c>
      <c r="AH191" s="10">
        <f t="shared" si="26"/>
        <v>0.27941120547420245</v>
      </c>
      <c r="AI191" s="10">
        <f t="shared" si="27"/>
        <v>-0.06333669752441938</v>
      </c>
      <c r="AJ191" s="11">
        <f t="shared" si="28"/>
        <v>87356</v>
      </c>
      <c r="AK191" s="10">
        <f t="shared" si="29"/>
        <v>0.23377149102550382</v>
      </c>
    </row>
    <row r="192" spans="1:37" ht="12.75">
      <c r="A192" s="6" t="s">
        <v>462</v>
      </c>
      <c r="B192" s="6" t="s">
        <v>40</v>
      </c>
      <c r="C192" s="7" t="s">
        <v>80</v>
      </c>
      <c r="D192" s="6" t="s">
        <v>58</v>
      </c>
      <c r="E192" s="6" t="s">
        <v>463</v>
      </c>
      <c r="F192" s="6" t="s">
        <v>463</v>
      </c>
      <c r="G192" s="8">
        <v>627607</v>
      </c>
      <c r="H192" s="8">
        <v>27280.76032</v>
      </c>
      <c r="I192" s="8">
        <v>43.46790319</v>
      </c>
      <c r="J192" s="8">
        <v>74621.90765014684</v>
      </c>
      <c r="K192" s="8">
        <v>128</v>
      </c>
      <c r="L192" s="8">
        <v>47341.147330146836</v>
      </c>
      <c r="M192" s="8">
        <v>75.43119711881295</v>
      </c>
      <c r="N192" s="8">
        <v>728895</v>
      </c>
      <c r="O192" s="8">
        <v>27258.95898</v>
      </c>
      <c r="P192" s="8">
        <v>37.39764846</v>
      </c>
      <c r="Q192" s="8">
        <v>68443.60002376957</v>
      </c>
      <c r="R192" s="8">
        <v>99.5</v>
      </c>
      <c r="S192" s="8">
        <v>41184.641043769574</v>
      </c>
      <c r="T192" s="8">
        <v>56.50284477705235</v>
      </c>
      <c r="U192" s="8">
        <v>919397</v>
      </c>
      <c r="V192" s="8">
        <v>29212.98648</v>
      </c>
      <c r="W192" s="8">
        <v>31.774072</v>
      </c>
      <c r="X192" s="8">
        <v>68729.92023726105</v>
      </c>
      <c r="Y192" s="8">
        <v>77</v>
      </c>
      <c r="Z192" s="8">
        <v>39516.933757261046</v>
      </c>
      <c r="AA192" s="8">
        <v>42.98136034516215</v>
      </c>
      <c r="AB192" s="9">
        <f t="shared" si="20"/>
        <v>-1.5668609837180054</v>
      </c>
      <c r="AC192" s="9">
        <f t="shared" si="21"/>
        <v>-1.6295721574376063</v>
      </c>
      <c r="AD192" s="9">
        <f t="shared" si="22"/>
        <v>-2.5411242103296665</v>
      </c>
      <c r="AE192" s="9">
        <f t="shared" si="23"/>
        <v>-2.563522223108632</v>
      </c>
      <c r="AF192" s="9">
        <f t="shared" si="24"/>
        <v>-2.812272014818228</v>
      </c>
      <c r="AG192" s="9">
        <f t="shared" si="25"/>
        <v>-2.735244455524681</v>
      </c>
      <c r="AH192" s="10">
        <f t="shared" si="26"/>
        <v>0.1503724616807096</v>
      </c>
      <c r="AI192" s="10">
        <f t="shared" si="27"/>
        <v>-0.26135725996199727</v>
      </c>
      <c r="AJ192" s="11">
        <f t="shared" si="28"/>
        <v>190502</v>
      </c>
      <c r="AK192" s="10">
        <f t="shared" si="29"/>
        <v>-0.07168386369536993</v>
      </c>
    </row>
    <row r="193" spans="1:37" ht="12.75">
      <c r="A193" s="6" t="s">
        <v>464</v>
      </c>
      <c r="B193" s="6" t="s">
        <v>50</v>
      </c>
      <c r="C193" s="7" t="s">
        <v>57</v>
      </c>
      <c r="D193" s="6" t="s">
        <v>58</v>
      </c>
      <c r="E193" s="6" t="s">
        <v>465</v>
      </c>
      <c r="F193" s="6" t="s">
        <v>465</v>
      </c>
      <c r="G193" s="8">
        <v>341806</v>
      </c>
      <c r="H193" s="8">
        <v>13747.62514</v>
      </c>
      <c r="I193" s="8">
        <v>40.2205495</v>
      </c>
      <c r="J193" s="8">
        <v>60220.76719851658</v>
      </c>
      <c r="K193" s="8">
        <v>182.8000030517578</v>
      </c>
      <c r="L193" s="8">
        <v>46473.142058516576</v>
      </c>
      <c r="M193" s="8">
        <v>135.96350578549405</v>
      </c>
      <c r="N193" s="8">
        <v>453091</v>
      </c>
      <c r="O193" s="8">
        <v>16814.83753</v>
      </c>
      <c r="P193" s="8">
        <v>37.11139159</v>
      </c>
      <c r="Q193" s="8">
        <v>67900.96916543675</v>
      </c>
      <c r="R193" s="8">
        <v>157.3000030517578</v>
      </c>
      <c r="S193" s="8">
        <v>51086.131635436745</v>
      </c>
      <c r="T193" s="8">
        <v>112.75026790520391</v>
      </c>
      <c r="U193" s="8">
        <v>599560</v>
      </c>
      <c r="V193" s="8">
        <v>18219.65287</v>
      </c>
      <c r="W193" s="8">
        <v>30.38837292</v>
      </c>
      <c r="X193" s="8">
        <v>60301.870997258215</v>
      </c>
      <c r="Y193" s="8">
        <v>111</v>
      </c>
      <c r="Z193" s="8">
        <v>42082.21812725821</v>
      </c>
      <c r="AA193" s="8">
        <v>70.18850178006906</v>
      </c>
      <c r="AB193" s="9">
        <f t="shared" si="20"/>
        <v>-1.4015899054654195</v>
      </c>
      <c r="AC193" s="9">
        <f t="shared" si="21"/>
        <v>-1.99863907911163</v>
      </c>
      <c r="AD193" s="9">
        <f t="shared" si="22"/>
        <v>-2.4943123720111653</v>
      </c>
      <c r="AE193" s="9">
        <f t="shared" si="23"/>
        <v>-3.4862462815277384</v>
      </c>
      <c r="AF193" s="9">
        <f t="shared" si="24"/>
        <v>-3.306010023021533</v>
      </c>
      <c r="AG193" s="9">
        <f t="shared" si="25"/>
        <v>-4.739908491697022</v>
      </c>
      <c r="AH193" s="10">
        <f t="shared" si="26"/>
        <v>0.18115781656141336</v>
      </c>
      <c r="AI193" s="10">
        <f t="shared" si="27"/>
        <v>-0.3232661871456286</v>
      </c>
      <c r="AJ193" s="11">
        <f t="shared" si="28"/>
        <v>146469</v>
      </c>
      <c r="AK193" s="10">
        <f t="shared" si="29"/>
        <v>-0.08354617387730424</v>
      </c>
    </row>
    <row r="194" spans="1:37" ht="12.75">
      <c r="A194" s="6" t="s">
        <v>466</v>
      </c>
      <c r="B194" s="6" t="s">
        <v>50</v>
      </c>
      <c r="C194" s="7" t="s">
        <v>57</v>
      </c>
      <c r="D194" s="6" t="s">
        <v>42</v>
      </c>
      <c r="E194" s="6" t="s">
        <v>467</v>
      </c>
      <c r="F194" s="6" t="s">
        <v>467</v>
      </c>
      <c r="G194" s="8">
        <v>387897</v>
      </c>
      <c r="H194" s="8">
        <v>10293.37349</v>
      </c>
      <c r="I194" s="8">
        <v>26.53635756</v>
      </c>
      <c r="J194" s="8">
        <v>29216.744953242305</v>
      </c>
      <c r="K194" s="8">
        <v>77.5999984741211</v>
      </c>
      <c r="L194" s="8">
        <v>18923.371463242307</v>
      </c>
      <c r="M194" s="8">
        <v>48.784526467702264</v>
      </c>
      <c r="N194" s="8">
        <v>375802</v>
      </c>
      <c r="O194" s="8">
        <v>12747.45356</v>
      </c>
      <c r="P194" s="8">
        <v>33.92066449</v>
      </c>
      <c r="Q194" s="8">
        <v>42846.535552549205</v>
      </c>
      <c r="R194" s="8">
        <v>115</v>
      </c>
      <c r="S194" s="8">
        <v>30099.081992549203</v>
      </c>
      <c r="T194" s="8">
        <v>80.09292657449723</v>
      </c>
      <c r="U194" s="8">
        <v>373859</v>
      </c>
      <c r="V194" s="8">
        <v>10103.28842</v>
      </c>
      <c r="W194" s="8">
        <v>27.02432848</v>
      </c>
      <c r="X194" s="8">
        <v>29075.82500783934</v>
      </c>
      <c r="Y194" s="8">
        <v>79.80000305175781</v>
      </c>
      <c r="Z194" s="8">
        <v>18972.53658783934</v>
      </c>
      <c r="AA194" s="8">
        <v>50.74783966104692</v>
      </c>
      <c r="AB194" s="9">
        <f>100*(LN(W194/I194)/(2010-1990))</f>
        <v>0.09110869516900516</v>
      </c>
      <c r="AC194" s="9">
        <f>100*(LN(W194/P194)/(2010-2000))</f>
        <v>-2.2728688553633023</v>
      </c>
      <c r="AD194" s="9">
        <f>100*(LN(Y194/K194)/(2010-1990))</f>
        <v>0.13978067586278284</v>
      </c>
      <c r="AE194" s="9">
        <f>100*(LN(Y194/R194)/(2010-2000))</f>
        <v>-3.6540858566490857</v>
      </c>
      <c r="AF194" s="9">
        <f>100*(LN(AA194/M194)/(2010-1990))</f>
        <v>0.1972793338102793</v>
      </c>
      <c r="AG194" s="9">
        <f>100*(LN(AA194/T194)/(2010-2000))</f>
        <v>-4.563184939798813</v>
      </c>
      <c r="AH194" s="10">
        <f>((P194-W194)/P194)</f>
        <v>0.20330780996442677</v>
      </c>
      <c r="AI194" s="10">
        <f>((N194-U194)/N194)</f>
        <v>0.005170275836743817</v>
      </c>
      <c r="AJ194" s="11">
        <f>U194-N194</f>
        <v>-1943</v>
      </c>
      <c r="AK194" s="10">
        <f>((O194-V194)/O194)</f>
        <v>0.20742692864534737</v>
      </c>
    </row>
    <row r="195" spans="7:27" ht="12.75"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5:33" ht="12.75">
      <c r="E196" s="6" t="s">
        <v>468</v>
      </c>
      <c r="G196" s="8">
        <f>SUM(G2:G194)</f>
        <v>136325580.32867998</v>
      </c>
      <c r="H196" s="8">
        <f aca="true" t="shared" si="30" ref="H196:Z196">SUM(H2:H194)</f>
        <v>4425274.149852178</v>
      </c>
      <c r="I196" s="8">
        <v>32.5</v>
      </c>
      <c r="J196" s="8">
        <f t="shared" si="30"/>
        <v>12005738.304064635</v>
      </c>
      <c r="K196" s="8">
        <v>87.6</v>
      </c>
      <c r="L196" s="8">
        <f t="shared" si="30"/>
        <v>7580464.154212463</v>
      </c>
      <c r="M196" s="12">
        <f>(L196/M197)*1000</f>
        <v>57.47116419832279</v>
      </c>
      <c r="N196" s="8">
        <f t="shared" si="30"/>
        <v>131139695.47401401</v>
      </c>
      <c r="O196" s="8">
        <f t="shared" si="30"/>
        <v>3680529.1935720434</v>
      </c>
      <c r="P196" s="8">
        <v>28.1</v>
      </c>
      <c r="Q196" s="8">
        <f>SUM(Q2:Q194)</f>
        <v>9571437.104423013</v>
      </c>
      <c r="R196" s="8">
        <v>72.8</v>
      </c>
      <c r="S196" s="8">
        <f t="shared" si="30"/>
        <v>5890907.91085097</v>
      </c>
      <c r="T196" s="12">
        <f>(S196/T197)*1000</f>
        <v>46.21800128434469</v>
      </c>
      <c r="U196" s="8">
        <f t="shared" si="30"/>
        <v>134683093.45336497</v>
      </c>
      <c r="V196" s="8">
        <f t="shared" si="30"/>
        <v>3072045.1081513795</v>
      </c>
      <c r="W196" s="8">
        <v>22.8</v>
      </c>
      <c r="X196" s="8">
        <f t="shared" si="30"/>
        <v>7611512.431330365</v>
      </c>
      <c r="Y196" s="8">
        <v>56.7</v>
      </c>
      <c r="Z196" s="8">
        <f t="shared" si="30"/>
        <v>4539467.323178985</v>
      </c>
      <c r="AA196" s="12">
        <f>(Z196/AA197)*1000</f>
        <v>34.49153684477946</v>
      </c>
      <c r="AB196" s="9">
        <f>100*(LN(W196/I196)/(2010-1990))</f>
        <v>-1.7723977668764834</v>
      </c>
      <c r="AC196" s="9">
        <f>100*(LN(W196/P196)/(2010-2000))</f>
        <v>-2.0900904037930506</v>
      </c>
      <c r="AD196" s="9">
        <f>100*(LN(Y196/K196)/(2010-1990))</f>
        <v>-2.1750339360431967</v>
      </c>
      <c r="AE196" s="9">
        <f>100*(LN(Y196/R196)/(2010-2000))</f>
        <v>-2.4994174446893376</v>
      </c>
      <c r="AF196" s="9">
        <f>100*(LN(AA196/M196)/(2010-1990))</f>
        <v>-2.552846723568731</v>
      </c>
      <c r="AG196" s="9">
        <f>100*(LN(AA196/T196)/(2010-2000))</f>
        <v>-2.9265537529051993</v>
      </c>
    </row>
    <row r="197" spans="10:27" ht="12.75">
      <c r="J197" s="13"/>
      <c r="K197" s="13"/>
      <c r="M197" s="6">
        <f>SUM(G196-H196)</f>
        <v>131900306.1788278</v>
      </c>
      <c r="Q197" s="13"/>
      <c r="R197" s="13"/>
      <c r="T197" s="8">
        <f>SUM(N196-O196)</f>
        <v>127459166.28044197</v>
      </c>
      <c r="X197" s="13"/>
      <c r="Y197" s="13"/>
      <c r="AA197" s="8">
        <f>SUM(U196-V196)</f>
        <v>131611048.34521359</v>
      </c>
    </row>
    <row r="198" spans="3:33" ht="12.75">
      <c r="C198" s="7" t="s">
        <v>469</v>
      </c>
      <c r="E198" s="7" t="s">
        <v>469</v>
      </c>
      <c r="G198" s="6">
        <v>22590044.864351</v>
      </c>
      <c r="H198" s="6">
        <v>968664.04398235</v>
      </c>
      <c r="I198" s="6">
        <v>42.9</v>
      </c>
      <c r="J198" s="13">
        <v>3733954.00777097</v>
      </c>
      <c r="K198" s="13">
        <v>173.9</v>
      </c>
      <c r="L198" s="6">
        <v>2765289.9637886207</v>
      </c>
      <c r="M198" s="6">
        <v>127.89608521133627</v>
      </c>
      <c r="N198" s="6">
        <v>27338617.775425</v>
      </c>
      <c r="O198" s="6">
        <v>1106299.84666977</v>
      </c>
      <c r="P198" s="6">
        <v>40.5</v>
      </c>
      <c r="Q198" s="13">
        <v>4005956.864949675</v>
      </c>
      <c r="R198" s="13">
        <v>154.3</v>
      </c>
      <c r="S198" s="6">
        <v>2899657.0182799054</v>
      </c>
      <c r="T198" s="6">
        <v>110.53758292176583</v>
      </c>
      <c r="U198" s="6">
        <v>32085319.661824</v>
      </c>
      <c r="V198" s="6">
        <v>1123131.4508722974</v>
      </c>
      <c r="W198" s="6">
        <v>35</v>
      </c>
      <c r="X198" s="13">
        <v>3709003.325742951</v>
      </c>
      <c r="Y198" s="13">
        <v>121</v>
      </c>
      <c r="Z198" s="6">
        <v>2585871.8748706547</v>
      </c>
      <c r="AA198" s="6">
        <v>83.51709049930781</v>
      </c>
      <c r="AB198" s="6">
        <v>-1.017618822222788</v>
      </c>
      <c r="AC198" s="6">
        <v>-1.4595391262307984</v>
      </c>
      <c r="AD198" s="6">
        <v>-1.8134493788174815</v>
      </c>
      <c r="AE198" s="6">
        <v>-2.431082137723741</v>
      </c>
      <c r="AF198" s="6">
        <v>-2.1308340618272212</v>
      </c>
      <c r="AG198" s="6">
        <v>-2.803042925183889</v>
      </c>
    </row>
    <row r="199" spans="10:25" ht="12.75">
      <c r="J199" s="13"/>
      <c r="K199" s="13"/>
      <c r="Q199" s="13"/>
      <c r="R199" s="13"/>
      <c r="X199" s="13"/>
      <c r="Y199" s="13"/>
    </row>
    <row r="200" spans="10:25" ht="12.75">
      <c r="J200" s="13"/>
      <c r="K200" s="13"/>
      <c r="O200" s="6">
        <f>O198/O196</f>
        <v>0.3005817338989992</v>
      </c>
      <c r="Q200" s="13"/>
      <c r="R200" s="13"/>
      <c r="V200" s="6">
        <f>V198/V196</f>
        <v>0.36559731753032365</v>
      </c>
      <c r="X200" s="13"/>
      <c r="Y200" s="13"/>
    </row>
    <row r="201" spans="10:25" ht="12.75">
      <c r="J201" s="13"/>
      <c r="K201" s="13"/>
      <c r="Q201" s="13"/>
      <c r="R201" s="13"/>
      <c r="X201" s="13"/>
      <c r="Y201" s="13"/>
    </row>
    <row r="202" spans="10:25" ht="12.75">
      <c r="J202" s="13"/>
      <c r="K202" s="13"/>
      <c r="Q202" s="13"/>
      <c r="R202" s="13"/>
      <c r="X202" s="13"/>
      <c r="Y202" s="13"/>
    </row>
    <row r="203" spans="10:25" ht="12.75">
      <c r="J203" s="13"/>
      <c r="K203" s="13"/>
      <c r="Q203" s="13"/>
      <c r="R203" s="13"/>
      <c r="X203" s="13"/>
      <c r="Y203" s="13"/>
    </row>
    <row r="204" spans="10:25" ht="12.75">
      <c r="J204" s="13"/>
      <c r="K204" s="13"/>
      <c r="Q204" s="13"/>
      <c r="R204" s="13"/>
      <c r="X204" s="13"/>
      <c r="Y204" s="13"/>
    </row>
    <row r="205" spans="10:25" ht="12.75">
      <c r="J205" s="13"/>
      <c r="K205" s="13"/>
      <c r="Q205" s="13"/>
      <c r="R205" s="13"/>
      <c r="X205" s="13"/>
      <c r="Y205" s="13"/>
    </row>
    <row r="206" spans="10:25" ht="12.75">
      <c r="J206" s="13"/>
      <c r="K206" s="13"/>
      <c r="Q206" s="13"/>
      <c r="R206" s="13"/>
      <c r="X206" s="13"/>
      <c r="Y206" s="13"/>
    </row>
    <row r="207" spans="10:25" ht="12.75">
      <c r="J207" s="13"/>
      <c r="K207" s="13"/>
      <c r="Q207" s="13"/>
      <c r="R207" s="13"/>
      <c r="X207" s="13"/>
      <c r="Y207" s="13"/>
    </row>
    <row r="208" spans="10:25" ht="12.75">
      <c r="J208" s="13"/>
      <c r="K208" s="13"/>
      <c r="Q208" s="13"/>
      <c r="R208" s="13"/>
      <c r="X208" s="13"/>
      <c r="Y208" s="13"/>
    </row>
    <row r="209" spans="10:25" s="6" customFormat="1" ht="12.75">
      <c r="J209" s="13"/>
      <c r="K209" s="13"/>
      <c r="Q209" s="13"/>
      <c r="R209" s="13"/>
      <c r="X209" s="13"/>
      <c r="Y209" s="13"/>
    </row>
    <row r="210" spans="10:25" s="6" customFormat="1" ht="12.75">
      <c r="J210" s="13"/>
      <c r="K210" s="13"/>
      <c r="Q210" s="13"/>
      <c r="R210" s="13"/>
      <c r="X210" s="13"/>
      <c r="Y210" s="13"/>
    </row>
    <row r="211" spans="10:25" s="6" customFormat="1" ht="12.75">
      <c r="J211" s="13"/>
      <c r="K211" s="13"/>
      <c r="Q211" s="13"/>
      <c r="R211" s="13"/>
      <c r="X211" s="13"/>
      <c r="Y211" s="13"/>
    </row>
    <row r="212" spans="10:25" s="6" customFormat="1" ht="12.75">
      <c r="J212" s="13"/>
      <c r="K212" s="13"/>
      <c r="Q212" s="13"/>
      <c r="R212" s="13"/>
      <c r="X212" s="13"/>
      <c r="Y212" s="13"/>
    </row>
    <row r="213" spans="10:25" s="6" customFormat="1" ht="12.75">
      <c r="J213" s="13"/>
      <c r="K213" s="13"/>
      <c r="Q213" s="13"/>
      <c r="R213" s="13"/>
      <c r="X213" s="13"/>
      <c r="Y213" s="13"/>
    </row>
    <row r="214" spans="10:25" s="6" customFormat="1" ht="12.75">
      <c r="J214" s="13"/>
      <c r="K214" s="13"/>
      <c r="Q214" s="13"/>
      <c r="R214" s="13"/>
      <c r="X214" s="13"/>
      <c r="Y214" s="13"/>
    </row>
    <row r="215" spans="10:25" s="6" customFormat="1" ht="12.75">
      <c r="J215" s="13"/>
      <c r="K215" s="13"/>
      <c r="Q215" s="13"/>
      <c r="R215" s="13"/>
      <c r="X215" s="13"/>
      <c r="Y215" s="13"/>
    </row>
    <row r="216" spans="10:25" s="6" customFormat="1" ht="12.75">
      <c r="J216" s="13"/>
      <c r="K216" s="13"/>
      <c r="Q216" s="13"/>
      <c r="R216" s="13"/>
      <c r="X216" s="13"/>
      <c r="Y216" s="13"/>
    </row>
    <row r="217" spans="10:25" s="6" customFormat="1" ht="12.75">
      <c r="J217" s="13"/>
      <c r="K217" s="13"/>
      <c r="Q217" s="13"/>
      <c r="R217" s="13"/>
      <c r="X217" s="13"/>
      <c r="Y217" s="13"/>
    </row>
    <row r="218" spans="7:25" s="6" customFormat="1" ht="12.75">
      <c r="G218" s="13"/>
      <c r="H218" s="13"/>
      <c r="I218" s="13"/>
      <c r="J218" s="13"/>
      <c r="K218" s="13"/>
      <c r="N218" s="13"/>
      <c r="O218" s="13"/>
      <c r="P218" s="13"/>
      <c r="Q218" s="13"/>
      <c r="R218" s="13"/>
      <c r="U218" s="13"/>
      <c r="V218" s="13"/>
      <c r="W218" s="13"/>
      <c r="X218" s="13"/>
      <c r="Y218" s="13"/>
    </row>
    <row r="219" spans="7:25" s="6" customFormat="1" ht="12.75">
      <c r="G219" s="13"/>
      <c r="H219" s="13"/>
      <c r="I219" s="13"/>
      <c r="J219" s="13"/>
      <c r="K219" s="13"/>
      <c r="N219" s="13"/>
      <c r="O219" s="13"/>
      <c r="P219" s="13"/>
      <c r="Q219" s="13"/>
      <c r="R219" s="13"/>
      <c r="U219" s="13"/>
      <c r="V219" s="13"/>
      <c r="W219" s="13"/>
      <c r="X219" s="13"/>
      <c r="Y219" s="13"/>
    </row>
    <row r="220" spans="7:25" s="6" customFormat="1" ht="12.75">
      <c r="G220" s="13"/>
      <c r="H220" s="13"/>
      <c r="I220" s="13"/>
      <c r="J220" s="13"/>
      <c r="K220" s="13"/>
      <c r="N220" s="13"/>
      <c r="O220" s="13"/>
      <c r="P220" s="13"/>
      <c r="Q220" s="13"/>
      <c r="R220" s="13"/>
      <c r="U220" s="13"/>
      <c r="V220" s="13"/>
      <c r="W220" s="13"/>
      <c r="X220" s="13"/>
      <c r="Y220" s="13"/>
    </row>
    <row r="221" spans="7:25" s="6" customFormat="1" ht="12.75">
      <c r="G221" s="13"/>
      <c r="H221" s="13"/>
      <c r="I221" s="13"/>
      <c r="J221" s="13"/>
      <c r="K221" s="13"/>
      <c r="N221" s="13"/>
      <c r="O221" s="13"/>
      <c r="P221" s="13"/>
      <c r="Q221" s="13"/>
      <c r="R221" s="13"/>
      <c r="U221" s="13"/>
      <c r="V221" s="13"/>
      <c r="W221" s="13"/>
      <c r="X221" s="13"/>
      <c r="Y221" s="13"/>
    </row>
    <row r="222" spans="7:25" s="6" customFormat="1" ht="12.75">
      <c r="G222" s="13"/>
      <c r="H222" s="13"/>
      <c r="I222" s="13"/>
      <c r="J222" s="13"/>
      <c r="K222" s="13"/>
      <c r="N222" s="13"/>
      <c r="O222" s="13"/>
      <c r="P222" s="13"/>
      <c r="Q222" s="13"/>
      <c r="R222" s="13"/>
      <c r="U222" s="13"/>
      <c r="V222" s="13"/>
      <c r="W222" s="13"/>
      <c r="X222" s="13"/>
      <c r="Y222" s="13"/>
    </row>
    <row r="223" spans="7:25" s="6" customFormat="1" ht="12.75">
      <c r="G223" s="13"/>
      <c r="H223" s="13"/>
      <c r="I223" s="13"/>
      <c r="J223" s="13"/>
      <c r="K223" s="13"/>
      <c r="N223" s="13"/>
      <c r="O223" s="13"/>
      <c r="P223" s="13"/>
      <c r="Q223" s="13"/>
      <c r="R223" s="13"/>
      <c r="U223" s="13"/>
      <c r="V223" s="13"/>
      <c r="W223" s="13"/>
      <c r="X223" s="13"/>
      <c r="Y223" s="13"/>
    </row>
    <row r="224" spans="7:25" s="6" customFormat="1" ht="12.75">
      <c r="G224" s="13"/>
      <c r="H224" s="13"/>
      <c r="I224" s="13"/>
      <c r="J224" s="13"/>
      <c r="K224" s="13"/>
      <c r="N224" s="13"/>
      <c r="O224" s="13"/>
      <c r="P224" s="13"/>
      <c r="Q224" s="13"/>
      <c r="R224" s="13"/>
      <c r="U224" s="13"/>
      <c r="V224" s="13"/>
      <c r="W224" s="13"/>
      <c r="X224" s="13"/>
      <c r="Y224" s="13"/>
    </row>
    <row r="225" spans="7:25" s="6" customFormat="1" ht="12.75">
      <c r="G225" s="13"/>
      <c r="H225" s="13"/>
      <c r="I225" s="13"/>
      <c r="J225" s="13"/>
      <c r="K225" s="13"/>
      <c r="N225" s="13"/>
      <c r="O225" s="13"/>
      <c r="P225" s="13"/>
      <c r="Q225" s="13"/>
      <c r="R225" s="13"/>
      <c r="U225" s="13"/>
      <c r="V225" s="13"/>
      <c r="W225" s="13"/>
      <c r="X225" s="13"/>
      <c r="Y225" s="13"/>
    </row>
    <row r="226" spans="7:25" s="6" customFormat="1" ht="12.75">
      <c r="G226" s="13"/>
      <c r="H226" s="13"/>
      <c r="I226" s="13"/>
      <c r="J226" s="13"/>
      <c r="K226" s="13"/>
      <c r="N226" s="13"/>
      <c r="O226" s="13"/>
      <c r="P226" s="13"/>
      <c r="Q226" s="13"/>
      <c r="R226" s="13"/>
      <c r="U226" s="13"/>
      <c r="V226" s="13"/>
      <c r="W226" s="13"/>
      <c r="X226" s="13"/>
      <c r="Y226" s="13"/>
    </row>
    <row r="227" spans="7:25" s="6" customFormat="1" ht="12.75">
      <c r="G227" s="13"/>
      <c r="H227" s="13"/>
      <c r="I227" s="13"/>
      <c r="J227" s="13"/>
      <c r="K227" s="13"/>
      <c r="N227" s="13"/>
      <c r="O227" s="13"/>
      <c r="P227" s="13"/>
      <c r="Q227" s="13"/>
      <c r="R227" s="13"/>
      <c r="U227" s="13"/>
      <c r="V227" s="13"/>
      <c r="W227" s="13"/>
      <c r="X227" s="13"/>
      <c r="Y227" s="13"/>
    </row>
    <row r="228" spans="7:25" s="6" customFormat="1" ht="12.75">
      <c r="G228" s="13"/>
      <c r="H228" s="13"/>
      <c r="I228" s="13"/>
      <c r="J228" s="13"/>
      <c r="K228" s="13"/>
      <c r="N228" s="13"/>
      <c r="O228" s="13"/>
      <c r="P228" s="13"/>
      <c r="Q228" s="13"/>
      <c r="R228" s="13"/>
      <c r="U228" s="13"/>
      <c r="V228" s="13"/>
      <c r="W228" s="13"/>
      <c r="X228" s="13"/>
      <c r="Y228" s="13"/>
    </row>
    <row r="229" spans="7:25" s="6" customFormat="1" ht="12.75">
      <c r="G229" s="13"/>
      <c r="H229" s="13"/>
      <c r="I229" s="13"/>
      <c r="J229" s="13"/>
      <c r="K229" s="13"/>
      <c r="N229" s="13"/>
      <c r="O229" s="13"/>
      <c r="P229" s="13"/>
      <c r="Q229" s="13"/>
      <c r="R229" s="13"/>
      <c r="U229" s="13"/>
      <c r="V229" s="13"/>
      <c r="W229" s="13"/>
      <c r="X229" s="13"/>
      <c r="Y229" s="13"/>
    </row>
    <row r="230" spans="7:25" s="6" customFormat="1" ht="12.75">
      <c r="G230" s="13"/>
      <c r="H230" s="13"/>
      <c r="I230" s="13"/>
      <c r="J230" s="13"/>
      <c r="K230" s="13"/>
      <c r="N230" s="13"/>
      <c r="O230" s="13"/>
      <c r="P230" s="13"/>
      <c r="Q230" s="13"/>
      <c r="R230" s="13"/>
      <c r="U230" s="13"/>
      <c r="V230" s="13"/>
      <c r="W230" s="13"/>
      <c r="X230" s="13"/>
      <c r="Y230" s="13"/>
    </row>
    <row r="231" spans="7:25" s="6" customFormat="1" ht="12.75">
      <c r="G231" s="13"/>
      <c r="H231" s="13"/>
      <c r="I231" s="13"/>
      <c r="J231" s="13"/>
      <c r="K231" s="13"/>
      <c r="N231" s="13"/>
      <c r="O231" s="13"/>
      <c r="P231" s="13"/>
      <c r="Q231" s="13"/>
      <c r="R231" s="13"/>
      <c r="U231" s="13"/>
      <c r="V231" s="13"/>
      <c r="W231" s="13"/>
      <c r="X231" s="13"/>
      <c r="Y231" s="13"/>
    </row>
    <row r="232" spans="7:25" s="6" customFormat="1" ht="12.75">
      <c r="G232" s="13"/>
      <c r="H232" s="13"/>
      <c r="I232" s="13"/>
      <c r="J232" s="13"/>
      <c r="K232" s="13"/>
      <c r="N232" s="13"/>
      <c r="O232" s="13"/>
      <c r="P232" s="13"/>
      <c r="Q232" s="13"/>
      <c r="R232" s="13"/>
      <c r="U232" s="13"/>
      <c r="V232" s="13"/>
      <c r="W232" s="13"/>
      <c r="X232" s="13"/>
      <c r="Y232" s="13"/>
    </row>
    <row r="233" spans="7:25" s="6" customFormat="1" ht="12.75">
      <c r="G233" s="13"/>
      <c r="H233" s="13"/>
      <c r="I233" s="13"/>
      <c r="J233" s="13"/>
      <c r="K233" s="13"/>
      <c r="N233" s="13"/>
      <c r="O233" s="13"/>
      <c r="P233" s="13"/>
      <c r="Q233" s="13"/>
      <c r="R233" s="13"/>
      <c r="U233" s="13"/>
      <c r="V233" s="13"/>
      <c r="W233" s="13"/>
      <c r="X233" s="13"/>
      <c r="Y233" s="13"/>
    </row>
    <row r="234" spans="7:25" s="6" customFormat="1" ht="12.75">
      <c r="G234" s="13"/>
      <c r="H234" s="13"/>
      <c r="I234" s="13"/>
      <c r="J234" s="13"/>
      <c r="K234" s="13"/>
      <c r="N234" s="13"/>
      <c r="O234" s="13"/>
      <c r="P234" s="13"/>
      <c r="Q234" s="13"/>
      <c r="R234" s="13"/>
      <c r="U234" s="13"/>
      <c r="V234" s="13"/>
      <c r="W234" s="13"/>
      <c r="X234" s="13"/>
      <c r="Y234" s="13"/>
    </row>
    <row r="235" spans="7:25" s="6" customFormat="1" ht="12.75">
      <c r="G235" s="13"/>
      <c r="H235" s="13"/>
      <c r="I235" s="13"/>
      <c r="J235" s="13"/>
      <c r="K235" s="13"/>
      <c r="N235" s="13"/>
      <c r="O235" s="13"/>
      <c r="P235" s="13"/>
      <c r="Q235" s="13"/>
      <c r="R235" s="13"/>
      <c r="U235" s="13"/>
      <c r="V235" s="13"/>
      <c r="W235" s="13"/>
      <c r="X235" s="13"/>
      <c r="Y235" s="13"/>
    </row>
    <row r="236" spans="7:25" s="6" customFormat="1" ht="12.75">
      <c r="G236" s="13"/>
      <c r="H236" s="13"/>
      <c r="I236" s="13"/>
      <c r="J236" s="13"/>
      <c r="K236" s="13"/>
      <c r="N236" s="13"/>
      <c r="O236" s="13"/>
      <c r="P236" s="13"/>
      <c r="Q236" s="13"/>
      <c r="R236" s="13"/>
      <c r="U236" s="13"/>
      <c r="V236" s="13"/>
      <c r="W236" s="13"/>
      <c r="X236" s="13"/>
      <c r="Y236" s="13"/>
    </row>
    <row r="237" spans="7:25" s="6" customFormat="1" ht="12.75">
      <c r="G237" s="13"/>
      <c r="H237" s="13"/>
      <c r="I237" s="13"/>
      <c r="J237" s="13"/>
      <c r="K237" s="13"/>
      <c r="N237" s="13"/>
      <c r="O237" s="13"/>
      <c r="P237" s="13"/>
      <c r="Q237" s="13"/>
      <c r="R237" s="13"/>
      <c r="U237" s="13"/>
      <c r="V237" s="13"/>
      <c r="W237" s="13"/>
      <c r="X237" s="13"/>
      <c r="Y237" s="13"/>
    </row>
    <row r="238" spans="7:25" s="6" customFormat="1" ht="12.75">
      <c r="G238" s="13"/>
      <c r="H238" s="13"/>
      <c r="I238" s="13"/>
      <c r="J238" s="13"/>
      <c r="K238" s="13"/>
      <c r="N238" s="13"/>
      <c r="O238" s="13"/>
      <c r="P238" s="13"/>
      <c r="Q238" s="13"/>
      <c r="R238" s="13"/>
      <c r="U238" s="13"/>
      <c r="V238" s="13"/>
      <c r="W238" s="13"/>
      <c r="X238" s="13"/>
      <c r="Y238" s="13"/>
    </row>
    <row r="239" spans="10:25" s="6" customFormat="1" ht="12.75">
      <c r="J239" s="13"/>
      <c r="K239" s="13"/>
      <c r="Q239" s="13"/>
      <c r="R239" s="13"/>
      <c r="X239" s="13"/>
      <c r="Y239" s="13"/>
    </row>
    <row r="240" spans="10:25" s="6" customFormat="1" ht="12.75">
      <c r="J240" s="13"/>
      <c r="K240" s="13"/>
      <c r="Q240" s="13"/>
      <c r="R240" s="13"/>
      <c r="X240" s="13"/>
      <c r="Y240" s="13"/>
    </row>
    <row r="241" spans="10:25" s="6" customFormat="1" ht="12.75">
      <c r="J241" s="13"/>
      <c r="K241" s="13"/>
      <c r="Q241" s="13"/>
      <c r="R241" s="13"/>
      <c r="X241" s="13"/>
      <c r="Y241" s="13"/>
    </row>
    <row r="242" spans="10:25" s="6" customFormat="1" ht="12.75">
      <c r="J242" s="13"/>
      <c r="K242" s="13"/>
      <c r="Q242" s="13"/>
      <c r="R242" s="13"/>
      <c r="X242" s="13"/>
      <c r="Y242" s="13"/>
    </row>
    <row r="243" spans="10:25" s="6" customFormat="1" ht="12.75">
      <c r="J243" s="13"/>
      <c r="K243" s="13"/>
      <c r="Q243" s="13"/>
      <c r="R243" s="13"/>
      <c r="X243" s="13"/>
      <c r="Y243" s="13"/>
    </row>
    <row r="244" spans="10:25" s="6" customFormat="1" ht="12.75">
      <c r="J244" s="13"/>
      <c r="K244" s="13"/>
      <c r="Q244" s="13"/>
      <c r="R244" s="13"/>
      <c r="X244" s="13"/>
      <c r="Y244" s="13"/>
    </row>
    <row r="245" spans="10:25" s="6" customFormat="1" ht="12.75">
      <c r="J245" s="13"/>
      <c r="K245" s="13"/>
      <c r="Q245" s="13"/>
      <c r="R245" s="13"/>
      <c r="X245" s="13"/>
      <c r="Y245" s="13"/>
    </row>
    <row r="246" spans="10:25" s="6" customFormat="1" ht="12.75">
      <c r="J246" s="13"/>
      <c r="K246" s="13"/>
      <c r="Q246" s="13"/>
      <c r="R246" s="13"/>
      <c r="X246" s="13"/>
      <c r="Y246" s="13"/>
    </row>
    <row r="247" spans="10:25" s="6" customFormat="1" ht="12.75">
      <c r="J247" s="13"/>
      <c r="K247" s="13"/>
      <c r="Q247" s="13"/>
      <c r="R247" s="13"/>
      <c r="X247" s="13"/>
      <c r="Y247" s="13"/>
    </row>
    <row r="248" spans="10:25" s="6" customFormat="1" ht="12.75">
      <c r="J248" s="13"/>
      <c r="K248" s="13"/>
      <c r="Q248" s="13"/>
      <c r="R248" s="13"/>
      <c r="X248" s="13"/>
      <c r="Y248" s="13"/>
    </row>
    <row r="249" spans="10:25" s="6" customFormat="1" ht="12.75">
      <c r="J249" s="13"/>
      <c r="K249" s="13"/>
      <c r="Q249" s="13"/>
      <c r="R249" s="13"/>
      <c r="X249" s="13"/>
      <c r="Y249" s="13"/>
    </row>
    <row r="250" spans="10:25" s="6" customFormat="1" ht="12.75">
      <c r="J250" s="13"/>
      <c r="K250" s="13"/>
      <c r="Q250" s="13"/>
      <c r="R250" s="13"/>
      <c r="X250" s="13"/>
      <c r="Y250" s="13"/>
    </row>
    <row r="251" spans="10:25" s="6" customFormat="1" ht="12.75">
      <c r="J251" s="13"/>
      <c r="K251" s="13"/>
      <c r="Q251" s="13"/>
      <c r="R251" s="13"/>
      <c r="X251" s="13"/>
      <c r="Y251" s="13"/>
    </row>
    <row r="252" spans="10:25" s="6" customFormat="1" ht="12.75">
      <c r="J252" s="13"/>
      <c r="K252" s="13"/>
      <c r="Q252" s="13"/>
      <c r="R252" s="13"/>
      <c r="X252" s="13"/>
      <c r="Y252" s="13"/>
    </row>
    <row r="253" spans="10:25" s="6" customFormat="1" ht="12.75">
      <c r="J253" s="13"/>
      <c r="K253" s="13"/>
      <c r="Q253" s="13"/>
      <c r="R253" s="13"/>
      <c r="X253" s="13"/>
      <c r="Y253" s="13"/>
    </row>
    <row r="254" spans="10:25" s="6" customFormat="1" ht="12.75">
      <c r="J254" s="13"/>
      <c r="K254" s="13"/>
      <c r="Q254" s="13"/>
      <c r="R254" s="13"/>
      <c r="X254" s="13"/>
      <c r="Y254" s="13"/>
    </row>
    <row r="255" spans="10:25" s="6" customFormat="1" ht="12.75">
      <c r="J255" s="13"/>
      <c r="K255" s="13"/>
      <c r="Q255" s="13"/>
      <c r="R255" s="13"/>
      <c r="X255" s="13"/>
      <c r="Y255" s="13"/>
    </row>
    <row r="256" spans="10:25" s="6" customFormat="1" ht="12.75">
      <c r="J256" s="13"/>
      <c r="K256" s="13"/>
      <c r="Q256" s="13"/>
      <c r="R256" s="13"/>
      <c r="X256" s="13"/>
      <c r="Y256" s="13"/>
    </row>
    <row r="257" spans="10:25" s="6" customFormat="1" ht="12.75">
      <c r="J257" s="13"/>
      <c r="K257" s="13"/>
      <c r="Q257" s="13"/>
      <c r="R257" s="13"/>
      <c r="X257" s="13"/>
      <c r="Y257" s="13"/>
    </row>
    <row r="258" spans="10:25" s="6" customFormat="1" ht="12.75">
      <c r="J258" s="13"/>
      <c r="K258" s="13"/>
      <c r="Q258" s="13"/>
      <c r="R258" s="13"/>
      <c r="X258" s="13"/>
      <c r="Y258" s="13"/>
    </row>
    <row r="259" spans="10:25" s="6" customFormat="1" ht="12.75">
      <c r="J259" s="13"/>
      <c r="K259" s="13"/>
      <c r="Q259" s="13"/>
      <c r="R259" s="13"/>
      <c r="X259" s="13"/>
      <c r="Y259" s="13"/>
    </row>
    <row r="260" spans="10:25" s="6" customFormat="1" ht="12.75">
      <c r="J260" s="13"/>
      <c r="K260" s="13"/>
      <c r="Q260" s="13"/>
      <c r="R260" s="13"/>
      <c r="X260" s="13"/>
      <c r="Y260" s="13"/>
    </row>
    <row r="261" spans="10:25" s="6" customFormat="1" ht="12.75">
      <c r="J261" s="13"/>
      <c r="K261" s="13"/>
      <c r="Q261" s="13"/>
      <c r="R261" s="13"/>
      <c r="X261" s="13"/>
      <c r="Y261" s="13"/>
    </row>
    <row r="262" spans="10:25" s="6" customFormat="1" ht="12.75">
      <c r="J262" s="13"/>
      <c r="K262" s="13"/>
      <c r="Q262" s="13"/>
      <c r="R262" s="13"/>
      <c r="X262" s="13"/>
      <c r="Y262" s="13"/>
    </row>
    <row r="263" spans="10:25" s="6" customFormat="1" ht="12.75">
      <c r="J263" s="13"/>
      <c r="K263" s="13"/>
      <c r="Q263" s="13"/>
      <c r="R263" s="13"/>
      <c r="X263" s="13"/>
      <c r="Y263" s="13"/>
    </row>
    <row r="264" spans="10:25" s="6" customFormat="1" ht="12.75">
      <c r="J264" s="13"/>
      <c r="K264" s="13"/>
      <c r="Q264" s="13"/>
      <c r="R264" s="13"/>
      <c r="X264" s="13"/>
      <c r="Y264" s="13"/>
    </row>
    <row r="265" spans="10:25" s="6" customFormat="1" ht="12.75">
      <c r="J265" s="13"/>
      <c r="K265" s="13"/>
      <c r="Q265" s="13"/>
      <c r="R265" s="13"/>
      <c r="X265" s="13"/>
      <c r="Y265" s="13"/>
    </row>
    <row r="266" spans="10:25" s="6" customFormat="1" ht="12.75">
      <c r="J266" s="13"/>
      <c r="K266" s="13"/>
      <c r="Q266" s="13"/>
      <c r="R266" s="13"/>
      <c r="X266" s="13"/>
      <c r="Y266" s="13"/>
    </row>
    <row r="267" spans="10:25" s="6" customFormat="1" ht="12.75">
      <c r="J267" s="13"/>
      <c r="K267" s="13"/>
      <c r="Q267" s="13"/>
      <c r="R267" s="13"/>
      <c r="X267" s="13"/>
      <c r="Y267" s="13"/>
    </row>
    <row r="268" spans="10:25" s="6" customFormat="1" ht="12.75">
      <c r="J268" s="13"/>
      <c r="K268" s="13"/>
      <c r="Q268" s="13"/>
      <c r="R268" s="13"/>
      <c r="X268" s="13"/>
      <c r="Y268" s="13"/>
    </row>
    <row r="269" spans="10:25" s="6" customFormat="1" ht="12.75">
      <c r="J269" s="13"/>
      <c r="K269" s="13"/>
      <c r="Q269" s="13"/>
      <c r="R269" s="13"/>
      <c r="X269" s="13"/>
      <c r="Y269" s="13"/>
    </row>
    <row r="270" spans="10:25" s="6" customFormat="1" ht="12.75">
      <c r="J270" s="13"/>
      <c r="K270" s="13"/>
      <c r="Q270" s="13"/>
      <c r="R270" s="13"/>
      <c r="X270" s="13"/>
      <c r="Y270" s="13"/>
    </row>
    <row r="271" spans="10:25" s="6" customFormat="1" ht="12.75">
      <c r="J271" s="13"/>
      <c r="K271" s="13"/>
      <c r="Q271" s="13"/>
      <c r="R271" s="13"/>
      <c r="X271" s="13"/>
      <c r="Y271" s="13"/>
    </row>
    <row r="272" spans="10:25" s="6" customFormat="1" ht="12.75">
      <c r="J272" s="13"/>
      <c r="K272" s="13"/>
      <c r="Q272" s="13"/>
      <c r="R272" s="13"/>
      <c r="X272" s="13"/>
      <c r="Y272" s="13"/>
    </row>
    <row r="273" spans="10:25" s="6" customFormat="1" ht="12.75">
      <c r="J273" s="13"/>
      <c r="K273" s="13"/>
      <c r="Q273" s="13"/>
      <c r="R273" s="13"/>
      <c r="X273" s="13"/>
      <c r="Y273" s="13"/>
    </row>
    <row r="274" spans="10:25" s="6" customFormat="1" ht="12.75">
      <c r="J274" s="13"/>
      <c r="K274" s="13"/>
      <c r="Q274" s="13"/>
      <c r="R274" s="13"/>
      <c r="X274" s="13"/>
      <c r="Y274" s="13"/>
    </row>
    <row r="275" spans="10:25" s="6" customFormat="1" ht="12.75">
      <c r="J275" s="13"/>
      <c r="K275" s="13"/>
      <c r="Q275" s="13"/>
      <c r="R275" s="13"/>
      <c r="X275" s="13"/>
      <c r="Y275" s="13"/>
    </row>
    <row r="276" spans="10:25" s="6" customFormat="1" ht="12.75">
      <c r="J276" s="13"/>
      <c r="K276" s="13"/>
      <c r="Q276" s="13"/>
      <c r="R276" s="13"/>
      <c r="X276" s="13"/>
      <c r="Y276" s="13"/>
    </row>
    <row r="277" spans="7:25" s="6" customFormat="1" ht="12.75">
      <c r="G277" s="13"/>
      <c r="H277" s="13"/>
      <c r="I277" s="13"/>
      <c r="J277" s="13"/>
      <c r="K277" s="13"/>
      <c r="N277" s="13"/>
      <c r="O277" s="13"/>
      <c r="P277" s="13"/>
      <c r="Q277" s="13"/>
      <c r="R277" s="13"/>
      <c r="U277" s="13"/>
      <c r="V277" s="13"/>
      <c r="W277" s="13"/>
      <c r="X277" s="13"/>
      <c r="Y277" s="13"/>
    </row>
    <row r="278" spans="7:25" s="6" customFormat="1" ht="12.75">
      <c r="G278" s="13"/>
      <c r="H278" s="13"/>
      <c r="I278" s="13"/>
      <c r="J278" s="13"/>
      <c r="K278" s="13"/>
      <c r="N278" s="13"/>
      <c r="O278" s="13"/>
      <c r="P278" s="13"/>
      <c r="Q278" s="13"/>
      <c r="R278" s="13"/>
      <c r="U278" s="13"/>
      <c r="V278" s="13"/>
      <c r="W278" s="13"/>
      <c r="X278" s="13"/>
      <c r="Y278" s="13"/>
    </row>
    <row r="279" spans="7:25" s="6" customFormat="1" ht="12.75">
      <c r="G279" s="13"/>
      <c r="H279" s="13"/>
      <c r="I279" s="13"/>
      <c r="J279" s="13"/>
      <c r="K279" s="13"/>
      <c r="N279" s="13"/>
      <c r="O279" s="13"/>
      <c r="P279" s="13"/>
      <c r="Q279" s="13"/>
      <c r="R279" s="13"/>
      <c r="U279" s="13"/>
      <c r="V279" s="13"/>
      <c r="W279" s="13"/>
      <c r="X279" s="13"/>
      <c r="Y279" s="13"/>
    </row>
    <row r="280" spans="7:25" s="6" customFormat="1" ht="12.75">
      <c r="G280" s="13"/>
      <c r="H280" s="13"/>
      <c r="I280" s="13"/>
      <c r="J280" s="13"/>
      <c r="K280" s="13"/>
      <c r="N280" s="13"/>
      <c r="O280" s="13"/>
      <c r="P280" s="13"/>
      <c r="Q280" s="13"/>
      <c r="R280" s="13"/>
      <c r="U280" s="13"/>
      <c r="V280" s="13"/>
      <c r="W280" s="13"/>
      <c r="X280" s="13"/>
      <c r="Y280" s="13"/>
    </row>
    <row r="281" spans="7:25" s="6" customFormat="1" ht="12.75">
      <c r="G281" s="13"/>
      <c r="H281" s="13"/>
      <c r="I281" s="13"/>
      <c r="J281" s="13"/>
      <c r="K281" s="13"/>
      <c r="N281" s="13"/>
      <c r="O281" s="13"/>
      <c r="P281" s="13"/>
      <c r="Q281" s="13"/>
      <c r="R281" s="13"/>
      <c r="U281" s="13"/>
      <c r="V281" s="13"/>
      <c r="W281" s="13"/>
      <c r="X281" s="13"/>
      <c r="Y281" s="13"/>
    </row>
    <row r="282" spans="7:25" s="6" customFormat="1" ht="12.75">
      <c r="G282" s="13"/>
      <c r="H282" s="13"/>
      <c r="I282" s="13"/>
      <c r="J282" s="13"/>
      <c r="K282" s="13"/>
      <c r="N282" s="13"/>
      <c r="O282" s="13"/>
      <c r="P282" s="13"/>
      <c r="Q282" s="13"/>
      <c r="R282" s="13"/>
      <c r="U282" s="13"/>
      <c r="V282" s="13"/>
      <c r="W282" s="13"/>
      <c r="X282" s="13"/>
      <c r="Y282" s="13"/>
    </row>
    <row r="283" spans="7:25" s="6" customFormat="1" ht="12.75">
      <c r="G283" s="13"/>
      <c r="H283" s="13"/>
      <c r="I283" s="13"/>
      <c r="J283" s="13"/>
      <c r="K283" s="13"/>
      <c r="N283" s="13"/>
      <c r="O283" s="13"/>
      <c r="P283" s="13"/>
      <c r="Q283" s="13"/>
      <c r="R283" s="13"/>
      <c r="U283" s="13"/>
      <c r="V283" s="13"/>
      <c r="W283" s="13"/>
      <c r="X283" s="13"/>
      <c r="Y283" s="13"/>
    </row>
    <row r="284" spans="7:25" s="6" customFormat="1" ht="12.75">
      <c r="G284" s="13"/>
      <c r="H284" s="13"/>
      <c r="I284" s="13"/>
      <c r="J284" s="13"/>
      <c r="K284" s="13"/>
      <c r="N284" s="13"/>
      <c r="O284" s="13"/>
      <c r="P284" s="13"/>
      <c r="Q284" s="13"/>
      <c r="R284" s="13"/>
      <c r="U284" s="13"/>
      <c r="V284" s="13"/>
      <c r="W284" s="13"/>
      <c r="X284" s="13"/>
      <c r="Y284" s="13"/>
    </row>
    <row r="285" spans="7:25" s="6" customFormat="1" ht="12.75">
      <c r="G285" s="13"/>
      <c r="H285" s="13"/>
      <c r="I285" s="13"/>
      <c r="J285" s="13"/>
      <c r="K285" s="13"/>
      <c r="N285" s="13"/>
      <c r="O285" s="13"/>
      <c r="P285" s="13"/>
      <c r="Q285" s="13"/>
      <c r="R285" s="13"/>
      <c r="U285" s="13"/>
      <c r="V285" s="13"/>
      <c r="W285" s="13"/>
      <c r="X285" s="13"/>
      <c r="Y285" s="13"/>
    </row>
    <row r="286" spans="7:25" s="6" customFormat="1" ht="12.75">
      <c r="G286" s="13"/>
      <c r="H286" s="13"/>
      <c r="I286" s="13"/>
      <c r="J286" s="13"/>
      <c r="K286" s="13"/>
      <c r="N286" s="13"/>
      <c r="O286" s="13"/>
      <c r="P286" s="13"/>
      <c r="Q286" s="13"/>
      <c r="R286" s="13"/>
      <c r="U286" s="13"/>
      <c r="V286" s="13"/>
      <c r="W286" s="13"/>
      <c r="X286" s="13"/>
      <c r="Y286" s="13"/>
    </row>
    <row r="287" spans="7:25" s="6" customFormat="1" ht="12.75">
      <c r="G287" s="13"/>
      <c r="H287" s="13"/>
      <c r="I287" s="13"/>
      <c r="J287" s="13"/>
      <c r="K287" s="13"/>
      <c r="N287" s="13"/>
      <c r="O287" s="13"/>
      <c r="P287" s="13"/>
      <c r="Q287" s="13"/>
      <c r="R287" s="13"/>
      <c r="U287" s="13"/>
      <c r="V287" s="13"/>
      <c r="W287" s="13"/>
      <c r="X287" s="13"/>
      <c r="Y287" s="13"/>
    </row>
    <row r="288" spans="7:25" s="6" customFormat="1" ht="12.75">
      <c r="G288" s="13"/>
      <c r="H288" s="13"/>
      <c r="I288" s="13"/>
      <c r="J288" s="13"/>
      <c r="K288" s="13"/>
      <c r="N288" s="13"/>
      <c r="O288" s="13"/>
      <c r="P288" s="13"/>
      <c r="Q288" s="13"/>
      <c r="R288" s="13"/>
      <c r="U288" s="13"/>
      <c r="V288" s="13"/>
      <c r="W288" s="13"/>
      <c r="X288" s="13"/>
      <c r="Y288" s="13"/>
    </row>
    <row r="289" spans="7:25" s="6" customFormat="1" ht="12.75">
      <c r="G289" s="13"/>
      <c r="H289" s="13"/>
      <c r="I289" s="13"/>
      <c r="J289" s="13"/>
      <c r="K289" s="13"/>
      <c r="N289" s="13"/>
      <c r="O289" s="13"/>
      <c r="P289" s="13"/>
      <c r="Q289" s="13"/>
      <c r="R289" s="13"/>
      <c r="U289" s="13"/>
      <c r="V289" s="13"/>
      <c r="W289" s="13"/>
      <c r="X289" s="13"/>
      <c r="Y289" s="13"/>
    </row>
    <row r="290" spans="7:25" s="6" customFormat="1" ht="12.75">
      <c r="G290" s="13"/>
      <c r="H290" s="13"/>
      <c r="I290" s="13"/>
      <c r="J290" s="13"/>
      <c r="K290" s="13"/>
      <c r="N290" s="13"/>
      <c r="O290" s="13"/>
      <c r="P290" s="13"/>
      <c r="Q290" s="13"/>
      <c r="R290" s="13"/>
      <c r="U290" s="13"/>
      <c r="V290" s="13"/>
      <c r="W290" s="13"/>
      <c r="X290" s="13"/>
      <c r="Y290" s="13"/>
    </row>
    <row r="291" spans="7:25" s="6" customFormat="1" ht="12.75">
      <c r="G291" s="13"/>
      <c r="H291" s="13"/>
      <c r="I291" s="13"/>
      <c r="J291" s="13"/>
      <c r="K291" s="13"/>
      <c r="N291" s="13"/>
      <c r="O291" s="13"/>
      <c r="P291" s="13"/>
      <c r="Q291" s="13"/>
      <c r="R291" s="13"/>
      <c r="U291" s="13"/>
      <c r="V291" s="13"/>
      <c r="W291" s="13"/>
      <c r="X291" s="13"/>
      <c r="Y291" s="13"/>
    </row>
    <row r="292" spans="7:25" s="6" customFormat="1" ht="12.75">
      <c r="G292" s="13"/>
      <c r="H292" s="13"/>
      <c r="I292" s="13"/>
      <c r="J292" s="13"/>
      <c r="K292" s="13"/>
      <c r="N292" s="13"/>
      <c r="O292" s="13"/>
      <c r="P292" s="13"/>
      <c r="Q292" s="13"/>
      <c r="R292" s="13"/>
      <c r="U292" s="13"/>
      <c r="V292" s="13"/>
      <c r="W292" s="13"/>
      <c r="X292" s="13"/>
      <c r="Y292" s="13"/>
    </row>
    <row r="293" spans="7:25" s="6" customFormat="1" ht="12.75">
      <c r="G293" s="13"/>
      <c r="H293" s="13"/>
      <c r="I293" s="13"/>
      <c r="J293" s="13"/>
      <c r="K293" s="13"/>
      <c r="N293" s="13"/>
      <c r="O293" s="13"/>
      <c r="P293" s="13"/>
      <c r="Q293" s="13"/>
      <c r="R293" s="13"/>
      <c r="U293" s="13"/>
      <c r="V293" s="13"/>
      <c r="W293" s="13"/>
      <c r="X293" s="13"/>
      <c r="Y293" s="13"/>
    </row>
    <row r="294" spans="7:25" s="6" customFormat="1" ht="12.75">
      <c r="G294" s="13"/>
      <c r="H294" s="13"/>
      <c r="I294" s="13"/>
      <c r="J294" s="13"/>
      <c r="K294" s="13"/>
      <c r="N294" s="13"/>
      <c r="O294" s="13"/>
      <c r="P294" s="13"/>
      <c r="Q294" s="13"/>
      <c r="R294" s="13"/>
      <c r="U294" s="13"/>
      <c r="V294" s="13"/>
      <c r="W294" s="13"/>
      <c r="X294" s="13"/>
      <c r="Y294" s="13"/>
    </row>
    <row r="295" spans="7:25" s="6" customFormat="1" ht="12.75">
      <c r="G295" s="13"/>
      <c r="H295" s="13"/>
      <c r="I295" s="13"/>
      <c r="J295" s="13"/>
      <c r="K295" s="13"/>
      <c r="N295" s="13"/>
      <c r="O295" s="13"/>
      <c r="P295" s="13"/>
      <c r="Q295" s="13"/>
      <c r="R295" s="13"/>
      <c r="U295" s="13"/>
      <c r="V295" s="13"/>
      <c r="W295" s="13"/>
      <c r="X295" s="13"/>
      <c r="Y295" s="13"/>
    </row>
    <row r="296" spans="7:25" s="6" customFormat="1" ht="12.75">
      <c r="G296" s="13"/>
      <c r="H296" s="13"/>
      <c r="I296" s="13"/>
      <c r="J296" s="13"/>
      <c r="K296" s="13"/>
      <c r="N296" s="13"/>
      <c r="O296" s="13"/>
      <c r="P296" s="13"/>
      <c r="Q296" s="13"/>
      <c r="R296" s="13"/>
      <c r="U296" s="13"/>
      <c r="V296" s="13"/>
      <c r="W296" s="13"/>
      <c r="X296" s="13"/>
      <c r="Y296" s="13"/>
    </row>
    <row r="297" spans="7:25" s="6" customFormat="1" ht="12.75">
      <c r="G297" s="13"/>
      <c r="H297" s="13"/>
      <c r="I297" s="13"/>
      <c r="J297" s="13"/>
      <c r="K297" s="13"/>
      <c r="N297" s="13"/>
      <c r="O297" s="13"/>
      <c r="P297" s="13"/>
      <c r="Q297" s="13"/>
      <c r="R297" s="13"/>
      <c r="U297" s="13"/>
      <c r="V297" s="13"/>
      <c r="W297" s="13"/>
      <c r="X297" s="13"/>
      <c r="Y297" s="13"/>
    </row>
    <row r="298" spans="10:25" s="6" customFormat="1" ht="12.75">
      <c r="J298" s="13"/>
      <c r="K298" s="13"/>
      <c r="Q298" s="13"/>
      <c r="R298" s="13"/>
      <c r="X298" s="13"/>
      <c r="Y29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E1">
      <pane xSplit="1" ySplit="6" topLeftCell="F7" activePane="bottomRight" state="frozen"/>
      <selection pane="topLeft" activeCell="E1" sqref="E1"/>
      <selection pane="topRight" activeCell="F1" sqref="F1"/>
      <selection pane="bottomLeft" activeCell="E7" sqref="E7"/>
      <selection pane="bottomRight" activeCell="O7" sqref="O7"/>
    </sheetView>
  </sheetViews>
  <sheetFormatPr defaultColWidth="9.140625" defaultRowHeight="15"/>
  <cols>
    <col min="1" max="1" width="5.7109375" style="6" hidden="1" customWidth="1"/>
    <col min="2" max="2" width="9.140625" style="6" hidden="1" customWidth="1"/>
    <col min="3" max="3" width="28.57421875" style="7" hidden="1" customWidth="1"/>
    <col min="4" max="4" width="9.140625" style="6" hidden="1" customWidth="1"/>
    <col min="5" max="5" width="35.00390625" style="6" customWidth="1"/>
    <col min="6" max="9" width="16.8515625" style="6" customWidth="1"/>
    <col min="10" max="10" width="17.8515625" style="6" customWidth="1"/>
    <col min="11" max="11" width="23.140625" style="6" customWidth="1"/>
    <col min="12" max="12" width="9.140625" style="6" hidden="1" customWidth="1"/>
    <col min="13" max="13" width="0.13671875" style="6" customWidth="1"/>
    <col min="14" max="16384" width="9.140625" style="6" customWidth="1"/>
  </cols>
  <sheetData>
    <row r="1" ht="15.75">
      <c r="E1" s="14" t="s">
        <v>482</v>
      </c>
    </row>
    <row r="2" ht="24.75" customHeight="1">
      <c r="E2" s="15" t="s">
        <v>481</v>
      </c>
    </row>
    <row r="3" spans="5:13" ht="27.75" customHeight="1">
      <c r="E3" s="35" t="s">
        <v>483</v>
      </c>
      <c r="F3" s="35"/>
      <c r="G3" s="35"/>
      <c r="H3" s="35"/>
      <c r="I3" s="35"/>
      <c r="J3" s="35"/>
      <c r="K3" s="35"/>
      <c r="L3" s="35"/>
      <c r="M3" s="35"/>
    </row>
    <row r="4" spans="5:13" ht="27.75" customHeight="1">
      <c r="E4" s="35" t="s">
        <v>479</v>
      </c>
      <c r="F4" s="35"/>
      <c r="G4" s="35"/>
      <c r="H4" s="35"/>
      <c r="I4" s="35"/>
      <c r="J4" s="35"/>
      <c r="K4" s="35"/>
      <c r="L4" s="35"/>
      <c r="M4" s="35"/>
    </row>
    <row r="5" ht="13.5" thickBot="1"/>
    <row r="6" spans="1:11" ht="51">
      <c r="A6" s="1" t="s">
        <v>0</v>
      </c>
      <c r="B6" s="1" t="s">
        <v>1</v>
      </c>
      <c r="C6" s="2" t="s">
        <v>2</v>
      </c>
      <c r="D6" s="1" t="s">
        <v>3</v>
      </c>
      <c r="E6" s="18" t="s">
        <v>4</v>
      </c>
      <c r="F6" s="19" t="s">
        <v>476</v>
      </c>
      <c r="G6" s="19" t="s">
        <v>478</v>
      </c>
      <c r="H6" s="19" t="s">
        <v>474</v>
      </c>
      <c r="I6" s="20" t="s">
        <v>475</v>
      </c>
      <c r="J6" s="20" t="s">
        <v>477</v>
      </c>
      <c r="K6" s="21" t="s">
        <v>473</v>
      </c>
    </row>
    <row r="7" spans="1:11" ht="12.75">
      <c r="A7" s="6" t="s">
        <v>39</v>
      </c>
      <c r="B7" s="6" t="s">
        <v>40</v>
      </c>
      <c r="C7" s="7" t="s">
        <v>41</v>
      </c>
      <c r="D7" s="6" t="s">
        <v>42</v>
      </c>
      <c r="E7" s="22" t="s">
        <v>43</v>
      </c>
      <c r="F7" s="23">
        <v>44.51178496</v>
      </c>
      <c r="G7" s="23">
        <v>157</v>
      </c>
      <c r="H7" s="34">
        <v>61700</v>
      </c>
      <c r="I7" s="32">
        <v>0.07009644408631491</v>
      </c>
      <c r="J7" s="17">
        <v>160</v>
      </c>
      <c r="K7" s="24" t="s">
        <v>470</v>
      </c>
    </row>
    <row r="8" spans="1:11" ht="12.75">
      <c r="A8" s="6" t="s">
        <v>44</v>
      </c>
      <c r="B8" s="6" t="s">
        <v>45</v>
      </c>
      <c r="C8" s="7" t="s">
        <v>46</v>
      </c>
      <c r="D8" s="6" t="s">
        <v>47</v>
      </c>
      <c r="E8" s="22" t="s">
        <v>48</v>
      </c>
      <c r="F8" s="23">
        <v>8.855064854</v>
      </c>
      <c r="G8" s="23">
        <v>59</v>
      </c>
      <c r="H8" s="34">
        <v>400</v>
      </c>
      <c r="I8" s="32">
        <v>3.6983008377570368</v>
      </c>
      <c r="J8" s="17">
        <v>50</v>
      </c>
      <c r="K8" s="25" t="s">
        <v>472</v>
      </c>
    </row>
    <row r="9" spans="1:11" ht="12.75">
      <c r="A9" s="6" t="s">
        <v>49</v>
      </c>
      <c r="B9" s="6" t="s">
        <v>50</v>
      </c>
      <c r="C9" s="7" t="s">
        <v>51</v>
      </c>
      <c r="D9" s="6" t="s">
        <v>47</v>
      </c>
      <c r="E9" s="22" t="s">
        <v>52</v>
      </c>
      <c r="F9" s="23">
        <v>18.25241859</v>
      </c>
      <c r="G9" s="23">
        <v>97</v>
      </c>
      <c r="H9" s="34">
        <v>13100</v>
      </c>
      <c r="I9" s="32">
        <v>2.2879273000019085</v>
      </c>
      <c r="J9" s="17">
        <v>98</v>
      </c>
      <c r="K9" s="25" t="s">
        <v>472</v>
      </c>
    </row>
    <row r="10" spans="1:11" ht="12.75">
      <c r="A10" s="6" t="s">
        <v>56</v>
      </c>
      <c r="B10" s="6" t="s">
        <v>50</v>
      </c>
      <c r="C10" s="7" t="s">
        <v>57</v>
      </c>
      <c r="D10" s="6" t="s">
        <v>58</v>
      </c>
      <c r="E10" s="22" t="s">
        <v>59</v>
      </c>
      <c r="F10" s="23">
        <v>41.42195904</v>
      </c>
      <c r="G10" s="23">
        <v>154</v>
      </c>
      <c r="H10" s="34">
        <v>33000</v>
      </c>
      <c r="I10" s="32">
        <v>1.149686493248546</v>
      </c>
      <c r="J10" s="17">
        <v>139</v>
      </c>
      <c r="K10" s="24" t="s">
        <v>470</v>
      </c>
    </row>
    <row r="11" spans="1:11" ht="12.75">
      <c r="A11" s="6" t="s">
        <v>65</v>
      </c>
      <c r="B11" s="6" t="s">
        <v>61</v>
      </c>
      <c r="C11" s="7" t="s">
        <v>62</v>
      </c>
      <c r="D11" s="6" t="s">
        <v>47</v>
      </c>
      <c r="E11" s="22" t="s">
        <v>66</v>
      </c>
      <c r="F11" s="23">
        <v>7.311715501</v>
      </c>
      <c r="G11" s="23">
        <v>52</v>
      </c>
      <c r="H11" s="34">
        <v>5100</v>
      </c>
      <c r="I11" s="32">
        <v>3.8672002699680763</v>
      </c>
      <c r="J11" s="17">
        <v>46</v>
      </c>
      <c r="K11" s="25" t="s">
        <v>472</v>
      </c>
    </row>
    <row r="12" spans="1:11" ht="12.75">
      <c r="A12" s="6" t="s">
        <v>67</v>
      </c>
      <c r="B12" s="6" t="s">
        <v>45</v>
      </c>
      <c r="C12" s="7" t="s">
        <v>68</v>
      </c>
      <c r="D12" s="6" t="s">
        <v>58</v>
      </c>
      <c r="E12" s="22" t="s">
        <v>69</v>
      </c>
      <c r="F12" s="23">
        <v>11.46723504</v>
      </c>
      <c r="G12" s="23">
        <v>74</v>
      </c>
      <c r="H12" s="34">
        <v>600</v>
      </c>
      <c r="I12" s="32">
        <v>4.357901802512439</v>
      </c>
      <c r="J12" s="17">
        <v>34</v>
      </c>
      <c r="K12" s="25" t="s">
        <v>472</v>
      </c>
    </row>
    <row r="13" spans="1:11" ht="12.75">
      <c r="A13" s="6" t="s">
        <v>70</v>
      </c>
      <c r="B13" s="6" t="s">
        <v>71</v>
      </c>
      <c r="C13" s="7" t="s">
        <v>46</v>
      </c>
      <c r="D13" s="6" t="s">
        <v>54</v>
      </c>
      <c r="E13" s="22" t="s">
        <v>72</v>
      </c>
      <c r="F13" s="23">
        <v>2.841259138</v>
      </c>
      <c r="G13" s="23">
        <v>24</v>
      </c>
      <c r="H13" s="34">
        <v>900</v>
      </c>
      <c r="I13" s="32">
        <v>1.9489883545194648</v>
      </c>
      <c r="J13" s="17">
        <v>113</v>
      </c>
      <c r="K13" s="25" t="s">
        <v>472</v>
      </c>
    </row>
    <row r="14" spans="1:11" ht="12.75">
      <c r="A14" s="6" t="s">
        <v>73</v>
      </c>
      <c r="B14" s="6" t="s">
        <v>45</v>
      </c>
      <c r="C14" s="7" t="s">
        <v>46</v>
      </c>
      <c r="D14" s="6" t="s">
        <v>54</v>
      </c>
      <c r="E14" s="22" t="s">
        <v>74</v>
      </c>
      <c r="F14" s="23">
        <v>2.468318734</v>
      </c>
      <c r="G14" s="23">
        <v>18</v>
      </c>
      <c r="H14" s="34">
        <v>200</v>
      </c>
      <c r="I14" s="32">
        <v>2.340170577088941</v>
      </c>
      <c r="J14" s="17">
        <v>95</v>
      </c>
      <c r="K14" s="25" t="s">
        <v>472</v>
      </c>
    </row>
    <row r="15" spans="1:11" ht="12.75">
      <c r="A15" s="6" t="s">
        <v>75</v>
      </c>
      <c r="B15" s="6" t="s">
        <v>45</v>
      </c>
      <c r="C15" s="7" t="s">
        <v>68</v>
      </c>
      <c r="D15" s="6" t="s">
        <v>47</v>
      </c>
      <c r="E15" s="22" t="s">
        <v>76</v>
      </c>
      <c r="F15" s="23">
        <v>19.40160213</v>
      </c>
      <c r="G15" s="23">
        <v>103</v>
      </c>
      <c r="H15" s="34">
        <v>3600</v>
      </c>
      <c r="I15" s="32">
        <v>2.7059993438213614</v>
      </c>
      <c r="J15" s="17">
        <v>83</v>
      </c>
      <c r="K15" s="24" t="s">
        <v>470</v>
      </c>
    </row>
    <row r="16" spans="1:11" ht="12.75">
      <c r="A16" s="6" t="s">
        <v>79</v>
      </c>
      <c r="B16" s="6" t="s">
        <v>40</v>
      </c>
      <c r="C16" s="7" t="s">
        <v>80</v>
      </c>
      <c r="D16" s="6" t="s">
        <v>54</v>
      </c>
      <c r="E16" s="22" t="s">
        <v>81</v>
      </c>
      <c r="F16" s="23">
        <v>3.920987791</v>
      </c>
      <c r="G16" s="23">
        <v>35</v>
      </c>
      <c r="H16" s="34">
        <v>100</v>
      </c>
      <c r="I16" s="32">
        <v>1.6968668658432446</v>
      </c>
      <c r="J16" s="17">
        <v>120</v>
      </c>
      <c r="K16" s="25" t="s">
        <v>472</v>
      </c>
    </row>
    <row r="17" spans="1:11" ht="12.75">
      <c r="A17" s="6" t="s">
        <v>82</v>
      </c>
      <c r="B17" s="6" t="s">
        <v>83</v>
      </c>
      <c r="C17" s="7" t="s">
        <v>41</v>
      </c>
      <c r="D17" s="6" t="s">
        <v>42</v>
      </c>
      <c r="E17" s="22" t="s">
        <v>84</v>
      </c>
      <c r="F17" s="23">
        <v>27.34684842</v>
      </c>
      <c r="G17" s="23">
        <v>123</v>
      </c>
      <c r="H17" s="34">
        <v>83100</v>
      </c>
      <c r="I17" s="32">
        <v>3.9880850293470096</v>
      </c>
      <c r="J17" s="17">
        <v>45</v>
      </c>
      <c r="K17" s="25" t="s">
        <v>472</v>
      </c>
    </row>
    <row r="18" spans="1:11" ht="12.75">
      <c r="A18" s="6" t="s">
        <v>87</v>
      </c>
      <c r="B18" s="6" t="s">
        <v>45</v>
      </c>
      <c r="C18" s="7" t="s">
        <v>46</v>
      </c>
      <c r="D18" s="6" t="s">
        <v>47</v>
      </c>
      <c r="E18" s="22" t="s">
        <v>88</v>
      </c>
      <c r="F18" s="23">
        <v>2.659943392</v>
      </c>
      <c r="G18" s="23">
        <v>21</v>
      </c>
      <c r="H18" s="34">
        <v>300</v>
      </c>
      <c r="I18" s="32">
        <v>8.083968955720485</v>
      </c>
      <c r="J18" s="17">
        <v>2</v>
      </c>
      <c r="K18" s="25" t="s">
        <v>472</v>
      </c>
    </row>
    <row r="19" spans="1:11" ht="12.75">
      <c r="A19" s="6" t="s">
        <v>89</v>
      </c>
      <c r="B19" s="6" t="s">
        <v>45</v>
      </c>
      <c r="C19" s="7" t="s">
        <v>46</v>
      </c>
      <c r="D19" s="6" t="s">
        <v>54</v>
      </c>
      <c r="E19" s="22" t="s">
        <v>90</v>
      </c>
      <c r="F19" s="23">
        <v>2.406661377</v>
      </c>
      <c r="G19" s="23">
        <v>17</v>
      </c>
      <c r="H19" s="34">
        <v>300</v>
      </c>
      <c r="I19" s="32">
        <v>2.382859322314107</v>
      </c>
      <c r="J19" s="17">
        <v>93</v>
      </c>
      <c r="K19" s="25" t="s">
        <v>472</v>
      </c>
    </row>
    <row r="20" spans="1:11" ht="12.75">
      <c r="A20" s="6" t="s">
        <v>93</v>
      </c>
      <c r="B20" s="6" t="s">
        <v>50</v>
      </c>
      <c r="C20" s="7" t="s">
        <v>57</v>
      </c>
      <c r="D20" s="6" t="s">
        <v>42</v>
      </c>
      <c r="E20" s="22" t="s">
        <v>94</v>
      </c>
      <c r="F20" s="23">
        <v>31.74631878</v>
      </c>
      <c r="G20" s="23">
        <v>132</v>
      </c>
      <c r="H20" s="34">
        <v>11200</v>
      </c>
      <c r="I20" s="32">
        <v>1.2542093774443273</v>
      </c>
      <c r="J20" s="17">
        <v>136</v>
      </c>
      <c r="K20" s="24" t="s">
        <v>470</v>
      </c>
    </row>
    <row r="21" spans="1:11" ht="12.75">
      <c r="A21" s="6" t="s">
        <v>95</v>
      </c>
      <c r="B21" s="6" t="s">
        <v>83</v>
      </c>
      <c r="C21" s="7" t="s">
        <v>41</v>
      </c>
      <c r="D21" s="6" t="s">
        <v>58</v>
      </c>
      <c r="E21" s="22" t="s">
        <v>96</v>
      </c>
      <c r="F21" s="23">
        <v>25.50841677</v>
      </c>
      <c r="G21" s="23">
        <v>115</v>
      </c>
      <c r="H21" s="34">
        <v>400</v>
      </c>
      <c r="I21" s="32">
        <v>3.0833127636708184</v>
      </c>
      <c r="J21" s="17">
        <v>72</v>
      </c>
      <c r="K21" s="25" t="s">
        <v>472</v>
      </c>
    </row>
    <row r="22" spans="1:11" ht="12.75">
      <c r="A22" s="6" t="s">
        <v>97</v>
      </c>
      <c r="B22" s="6" t="s">
        <v>61</v>
      </c>
      <c r="C22" s="7" t="s">
        <v>62</v>
      </c>
      <c r="D22" s="6" t="s">
        <v>58</v>
      </c>
      <c r="E22" s="22" t="s">
        <v>98</v>
      </c>
      <c r="F22" s="23">
        <v>23.23044961</v>
      </c>
      <c r="G22" s="23">
        <v>111</v>
      </c>
      <c r="H22" s="34">
        <v>6200</v>
      </c>
      <c r="I22" s="32">
        <v>2.818427514481208</v>
      </c>
      <c r="J22" s="17">
        <v>77</v>
      </c>
      <c r="K22" s="25" t="s">
        <v>472</v>
      </c>
    </row>
    <row r="23" spans="1:11" ht="12.75">
      <c r="A23" s="6" t="s">
        <v>100</v>
      </c>
      <c r="B23" s="6" t="s">
        <v>45</v>
      </c>
      <c r="C23" s="7" t="s">
        <v>46</v>
      </c>
      <c r="D23" s="6" t="s">
        <v>47</v>
      </c>
      <c r="E23" s="22" t="s">
        <v>101</v>
      </c>
      <c r="F23" s="23">
        <v>5.448786192</v>
      </c>
      <c r="G23" s="23">
        <v>43</v>
      </c>
      <c r="H23" s="34">
        <v>200</v>
      </c>
      <c r="I23" s="32">
        <v>1.3093699747232619</v>
      </c>
      <c r="J23" s="17">
        <v>135</v>
      </c>
      <c r="K23" s="25" t="s">
        <v>472</v>
      </c>
    </row>
    <row r="24" spans="1:11" ht="12.75">
      <c r="A24" s="6" t="s">
        <v>103</v>
      </c>
      <c r="B24" s="6" t="s">
        <v>50</v>
      </c>
      <c r="C24" s="7" t="s">
        <v>57</v>
      </c>
      <c r="D24" s="6" t="s">
        <v>47</v>
      </c>
      <c r="E24" s="22" t="s">
        <v>104</v>
      </c>
      <c r="F24" s="23">
        <v>19.25339362</v>
      </c>
      <c r="G24" s="23">
        <v>102</v>
      </c>
      <c r="H24" s="34">
        <v>1000</v>
      </c>
      <c r="I24" s="32">
        <v>4.712180535444335</v>
      </c>
      <c r="J24" s="17">
        <v>28</v>
      </c>
      <c r="K24" s="24" t="s">
        <v>470</v>
      </c>
    </row>
    <row r="25" spans="1:11" ht="12.75">
      <c r="A25" s="6" t="s">
        <v>105</v>
      </c>
      <c r="B25" s="6" t="s">
        <v>61</v>
      </c>
      <c r="C25" s="7" t="s">
        <v>62</v>
      </c>
      <c r="D25" s="6" t="s">
        <v>47</v>
      </c>
      <c r="E25" s="22" t="s">
        <v>106</v>
      </c>
      <c r="F25" s="23">
        <v>11.80534434</v>
      </c>
      <c r="G25" s="23">
        <v>77</v>
      </c>
      <c r="H25" s="34">
        <v>35700</v>
      </c>
      <c r="I25" s="32">
        <v>4.98702170336852</v>
      </c>
      <c r="J25" s="17">
        <v>22</v>
      </c>
      <c r="K25" s="25" t="s">
        <v>472</v>
      </c>
    </row>
    <row r="26" spans="1:11" ht="12.75">
      <c r="A26" s="6" t="s">
        <v>111</v>
      </c>
      <c r="B26" s="6" t="s">
        <v>45</v>
      </c>
      <c r="C26" s="7" t="s">
        <v>46</v>
      </c>
      <c r="D26" s="6" t="s">
        <v>47</v>
      </c>
      <c r="E26" s="22" t="s">
        <v>112</v>
      </c>
      <c r="F26" s="23">
        <v>6.511526102</v>
      </c>
      <c r="G26" s="23">
        <v>51</v>
      </c>
      <c r="H26" s="34">
        <v>500</v>
      </c>
      <c r="I26" s="32">
        <v>4.787428722540812</v>
      </c>
      <c r="J26" s="17">
        <v>27</v>
      </c>
      <c r="K26" s="25" t="s">
        <v>472</v>
      </c>
    </row>
    <row r="27" spans="1:11" ht="12.75">
      <c r="A27" s="6" t="s">
        <v>113</v>
      </c>
      <c r="B27" s="6" t="s">
        <v>50</v>
      </c>
      <c r="C27" s="7" t="s">
        <v>57</v>
      </c>
      <c r="D27" s="6" t="s">
        <v>42</v>
      </c>
      <c r="E27" s="22" t="s">
        <v>114</v>
      </c>
      <c r="F27" s="23">
        <v>37.86071033</v>
      </c>
      <c r="G27" s="23">
        <v>145</v>
      </c>
      <c r="H27" s="34">
        <v>27100</v>
      </c>
      <c r="I27" s="32">
        <v>0.4168762855309789</v>
      </c>
      <c r="J27" s="17">
        <v>156</v>
      </c>
      <c r="K27" s="26" t="s">
        <v>471</v>
      </c>
    </row>
    <row r="28" spans="1:11" ht="12.75">
      <c r="A28" s="6" t="s">
        <v>115</v>
      </c>
      <c r="B28" s="6" t="s">
        <v>50</v>
      </c>
      <c r="C28" s="7" t="s">
        <v>57</v>
      </c>
      <c r="D28" s="6" t="s">
        <v>42</v>
      </c>
      <c r="E28" s="22" t="s">
        <v>116</v>
      </c>
      <c r="F28" s="23">
        <v>42.41809016</v>
      </c>
      <c r="G28" s="23">
        <v>155</v>
      </c>
      <c r="H28" s="34">
        <v>12100</v>
      </c>
      <c r="I28" s="32">
        <v>0.7917135701863198</v>
      </c>
      <c r="J28" s="17">
        <v>149</v>
      </c>
      <c r="K28" s="24" t="s">
        <v>470</v>
      </c>
    </row>
    <row r="29" spans="1:11" ht="12.75">
      <c r="A29" s="6" t="s">
        <v>117</v>
      </c>
      <c r="B29" s="6" t="s">
        <v>71</v>
      </c>
      <c r="C29" s="7" t="s">
        <v>108</v>
      </c>
      <c r="D29" s="6" t="s">
        <v>42</v>
      </c>
      <c r="E29" s="22" t="s">
        <v>118</v>
      </c>
      <c r="F29" s="23">
        <v>21.69567918</v>
      </c>
      <c r="G29" s="23">
        <v>107</v>
      </c>
      <c r="H29" s="34">
        <v>7000</v>
      </c>
      <c r="I29" s="32">
        <v>4.675034314390926</v>
      </c>
      <c r="J29" s="17">
        <v>30</v>
      </c>
      <c r="K29" s="25" t="s">
        <v>472</v>
      </c>
    </row>
    <row r="30" spans="1:11" ht="12.75">
      <c r="A30" s="6" t="s">
        <v>119</v>
      </c>
      <c r="B30" s="6" t="s">
        <v>50</v>
      </c>
      <c r="C30" s="7" t="s">
        <v>57</v>
      </c>
      <c r="D30" s="6" t="s">
        <v>58</v>
      </c>
      <c r="E30" s="22" t="s">
        <v>120</v>
      </c>
      <c r="F30" s="23">
        <v>33.53285571</v>
      </c>
      <c r="G30" s="23">
        <v>138</v>
      </c>
      <c r="H30" s="34">
        <v>23900</v>
      </c>
      <c r="I30" s="32">
        <v>0.44846884194965647</v>
      </c>
      <c r="J30" s="17">
        <v>155</v>
      </c>
      <c r="K30" s="26" t="s">
        <v>471</v>
      </c>
    </row>
    <row r="31" spans="1:11" ht="12.75">
      <c r="A31" s="6" t="s">
        <v>121</v>
      </c>
      <c r="B31" s="6" t="s">
        <v>61</v>
      </c>
      <c r="C31" s="7" t="s">
        <v>46</v>
      </c>
      <c r="D31" s="6" t="s">
        <v>54</v>
      </c>
      <c r="E31" s="22" t="s">
        <v>122</v>
      </c>
      <c r="F31" s="23">
        <v>3.69047615</v>
      </c>
      <c r="G31" s="23">
        <v>34</v>
      </c>
      <c r="H31" s="34">
        <v>1500</v>
      </c>
      <c r="I31" s="32">
        <v>0.3059216070027068</v>
      </c>
      <c r="J31" s="17">
        <v>158</v>
      </c>
      <c r="K31" s="25" t="s">
        <v>472</v>
      </c>
    </row>
    <row r="32" spans="1:11" ht="12.75">
      <c r="A32" s="6" t="s">
        <v>123</v>
      </c>
      <c r="B32" s="6" t="s">
        <v>50</v>
      </c>
      <c r="C32" s="7" t="s">
        <v>57</v>
      </c>
      <c r="D32" s="6" t="s">
        <v>58</v>
      </c>
      <c r="E32" s="22" t="s">
        <v>124</v>
      </c>
      <c r="F32" s="23">
        <v>14.4318985</v>
      </c>
      <c r="G32" s="23">
        <v>87</v>
      </c>
      <c r="H32" s="34">
        <v>200</v>
      </c>
      <c r="I32" s="32">
        <v>1.9287127184832684</v>
      </c>
      <c r="J32" s="17">
        <v>114</v>
      </c>
      <c r="K32" s="25" t="s">
        <v>472</v>
      </c>
    </row>
    <row r="33" spans="1:11" ht="12.75">
      <c r="A33" s="6" t="s">
        <v>125</v>
      </c>
      <c r="B33" s="6" t="s">
        <v>50</v>
      </c>
      <c r="C33" s="7" t="s">
        <v>57</v>
      </c>
      <c r="D33" s="6" t="s">
        <v>42</v>
      </c>
      <c r="E33" s="22" t="s">
        <v>126</v>
      </c>
      <c r="F33" s="23">
        <v>42.47471288</v>
      </c>
      <c r="G33" s="23">
        <v>156</v>
      </c>
      <c r="H33" s="34">
        <v>6600</v>
      </c>
      <c r="I33" s="32">
        <v>0.5499131130578321</v>
      </c>
      <c r="J33" s="17">
        <v>153</v>
      </c>
      <c r="K33" s="26" t="s">
        <v>471</v>
      </c>
    </row>
    <row r="34" spans="1:11" ht="12.75">
      <c r="A34" s="6" t="s">
        <v>127</v>
      </c>
      <c r="B34" s="6" t="s">
        <v>50</v>
      </c>
      <c r="C34" s="7" t="s">
        <v>57</v>
      </c>
      <c r="D34" s="6" t="s">
        <v>42</v>
      </c>
      <c r="E34" s="22" t="s">
        <v>128</v>
      </c>
      <c r="F34" s="23">
        <v>40.62954552</v>
      </c>
      <c r="G34" s="23">
        <v>152</v>
      </c>
      <c r="H34" s="34">
        <v>20500</v>
      </c>
      <c r="I34" s="32">
        <v>0.46649647071065525</v>
      </c>
      <c r="J34" s="17">
        <v>154</v>
      </c>
      <c r="K34" s="26" t="s">
        <v>471</v>
      </c>
    </row>
    <row r="35" spans="1:11" ht="12.75">
      <c r="A35" s="6" t="s">
        <v>129</v>
      </c>
      <c r="B35" s="6" t="s">
        <v>61</v>
      </c>
      <c r="C35" s="7" t="s">
        <v>62</v>
      </c>
      <c r="D35" s="6" t="s">
        <v>47</v>
      </c>
      <c r="E35" s="22" t="s">
        <v>130</v>
      </c>
      <c r="F35" s="23">
        <v>4.704112853</v>
      </c>
      <c r="G35" s="23">
        <v>41</v>
      </c>
      <c r="H35" s="34">
        <v>1200</v>
      </c>
      <c r="I35" s="32">
        <v>1.9826709013806398</v>
      </c>
      <c r="J35" s="17">
        <v>110</v>
      </c>
      <c r="K35" s="25" t="s">
        <v>472</v>
      </c>
    </row>
    <row r="36" spans="1:11" ht="12.75">
      <c r="A36" s="6" t="s">
        <v>131</v>
      </c>
      <c r="B36" s="6" t="s">
        <v>71</v>
      </c>
      <c r="C36" s="7" t="s">
        <v>132</v>
      </c>
      <c r="D36" s="6" t="s">
        <v>47</v>
      </c>
      <c r="E36" s="22" t="s">
        <v>133</v>
      </c>
      <c r="F36" s="23">
        <v>10.93542083</v>
      </c>
      <c r="G36" s="23">
        <v>73</v>
      </c>
      <c r="H36" s="34">
        <v>181000</v>
      </c>
      <c r="I36" s="32">
        <v>4.834907034212202</v>
      </c>
      <c r="J36" s="17">
        <v>25</v>
      </c>
      <c r="K36" s="25" t="s">
        <v>472</v>
      </c>
    </row>
    <row r="37" spans="1:11" ht="12.75">
      <c r="A37" s="6" t="s">
        <v>134</v>
      </c>
      <c r="B37" s="6" t="s">
        <v>61</v>
      </c>
      <c r="C37" s="7" t="s">
        <v>62</v>
      </c>
      <c r="D37" s="6" t="s">
        <v>47</v>
      </c>
      <c r="E37" s="22" t="s">
        <v>135</v>
      </c>
      <c r="F37" s="23">
        <v>12.01808238</v>
      </c>
      <c r="G37" s="23">
        <v>79</v>
      </c>
      <c r="H37" s="34">
        <v>11000</v>
      </c>
      <c r="I37" s="32">
        <v>2.8472456268735256</v>
      </c>
      <c r="J37" s="17">
        <v>76</v>
      </c>
      <c r="K37" s="25" t="s">
        <v>472</v>
      </c>
    </row>
    <row r="38" spans="1:11" ht="12.75">
      <c r="A38" s="6" t="s">
        <v>136</v>
      </c>
      <c r="B38" s="6" t="s">
        <v>50</v>
      </c>
      <c r="C38" s="7" t="s">
        <v>57</v>
      </c>
      <c r="D38" s="6" t="s">
        <v>42</v>
      </c>
      <c r="E38" s="22" t="s">
        <v>137</v>
      </c>
      <c r="F38" s="23">
        <v>31.86166434</v>
      </c>
      <c r="G38" s="23">
        <v>134</v>
      </c>
      <c r="H38" s="34">
        <v>900</v>
      </c>
      <c r="I38" s="32">
        <v>1.233115113694983</v>
      </c>
      <c r="J38" s="17">
        <v>137</v>
      </c>
      <c r="K38" s="24" t="s">
        <v>470</v>
      </c>
    </row>
    <row r="39" spans="1:11" ht="12.75">
      <c r="A39" s="6" t="s">
        <v>138</v>
      </c>
      <c r="B39" s="6" t="s">
        <v>50</v>
      </c>
      <c r="C39" s="7" t="s">
        <v>57</v>
      </c>
      <c r="D39" s="6" t="s">
        <v>58</v>
      </c>
      <c r="E39" s="22" t="s">
        <v>139</v>
      </c>
      <c r="F39" s="23">
        <v>28.64279987</v>
      </c>
      <c r="G39" s="23">
        <v>127</v>
      </c>
      <c r="H39" s="34">
        <v>4100</v>
      </c>
      <c r="I39" s="32">
        <v>0.6757370137073139</v>
      </c>
      <c r="J39" s="17">
        <v>151</v>
      </c>
      <c r="K39" s="24" t="s">
        <v>470</v>
      </c>
    </row>
    <row r="40" spans="1:11" ht="12.75">
      <c r="A40" s="6" t="s">
        <v>143</v>
      </c>
      <c r="B40" s="6" t="s">
        <v>61</v>
      </c>
      <c r="C40" s="7" t="s">
        <v>62</v>
      </c>
      <c r="D40" s="6" t="s">
        <v>47</v>
      </c>
      <c r="E40" s="22" t="s">
        <v>144</v>
      </c>
      <c r="F40" s="23">
        <v>6.062409777</v>
      </c>
      <c r="G40" s="23">
        <v>49</v>
      </c>
      <c r="H40" s="34">
        <v>500</v>
      </c>
      <c r="I40" s="32">
        <v>2.310468325356332</v>
      </c>
      <c r="J40" s="17">
        <v>97</v>
      </c>
      <c r="K40" s="25" t="s">
        <v>472</v>
      </c>
    </row>
    <row r="41" spans="1:11" ht="12.75">
      <c r="A41" s="6" t="s">
        <v>145</v>
      </c>
      <c r="B41" s="6" t="s">
        <v>50</v>
      </c>
      <c r="C41" s="7" t="s">
        <v>57</v>
      </c>
      <c r="D41" s="6" t="s">
        <v>58</v>
      </c>
      <c r="E41" s="22" t="s">
        <v>146</v>
      </c>
      <c r="F41" s="23">
        <v>40.52769353</v>
      </c>
      <c r="G41" s="23">
        <v>151</v>
      </c>
      <c r="H41" s="34">
        <v>27300</v>
      </c>
      <c r="I41" s="32">
        <v>1.043619017358101</v>
      </c>
      <c r="J41" s="17">
        <v>142</v>
      </c>
      <c r="K41" s="24" t="s">
        <v>470</v>
      </c>
    </row>
    <row r="42" spans="1:11" ht="12.75">
      <c r="A42" s="6" t="s">
        <v>148</v>
      </c>
      <c r="B42" s="6" t="s">
        <v>45</v>
      </c>
      <c r="C42" s="7" t="s">
        <v>46</v>
      </c>
      <c r="D42" s="6" t="s">
        <v>54</v>
      </c>
      <c r="E42" s="22" t="s">
        <v>149</v>
      </c>
      <c r="F42" s="23">
        <v>3.49965052</v>
      </c>
      <c r="G42" s="23">
        <v>31</v>
      </c>
      <c r="H42" s="34">
        <v>200</v>
      </c>
      <c r="I42" s="32">
        <v>4.3838891118695065</v>
      </c>
      <c r="J42" s="17">
        <v>33</v>
      </c>
      <c r="K42" s="25" t="s">
        <v>472</v>
      </c>
    </row>
    <row r="43" spans="1:11" ht="12.75">
      <c r="A43" s="6" t="s">
        <v>150</v>
      </c>
      <c r="B43" s="6" t="s">
        <v>61</v>
      </c>
      <c r="C43" s="7" t="s">
        <v>62</v>
      </c>
      <c r="D43" s="6" t="s">
        <v>47</v>
      </c>
      <c r="E43" s="22" t="s">
        <v>151</v>
      </c>
      <c r="F43" s="23">
        <v>2.815599733</v>
      </c>
      <c r="G43" s="23">
        <v>23</v>
      </c>
      <c r="H43" s="34">
        <v>400</v>
      </c>
      <c r="I43" s="32">
        <v>4.0313885652740815</v>
      </c>
      <c r="J43" s="17">
        <v>43</v>
      </c>
      <c r="K43" s="25" t="s">
        <v>472</v>
      </c>
    </row>
    <row r="44" spans="1:11" ht="12.75">
      <c r="A44" s="6" t="s">
        <v>152</v>
      </c>
      <c r="B44" s="6" t="s">
        <v>45</v>
      </c>
      <c r="C44" s="7" t="s">
        <v>46</v>
      </c>
      <c r="D44" s="6" t="s">
        <v>54</v>
      </c>
      <c r="E44" s="22" t="s">
        <v>153</v>
      </c>
      <c r="F44" s="23">
        <v>1.746628785</v>
      </c>
      <c r="G44" s="23">
        <v>6</v>
      </c>
      <c r="H44" s="34">
        <v>100</v>
      </c>
      <c r="I44" s="32">
        <v>5.744736380177594</v>
      </c>
      <c r="J44" s="17">
        <v>15</v>
      </c>
      <c r="K44" s="25" t="s">
        <v>472</v>
      </c>
    </row>
    <row r="45" spans="1:11" ht="12.75">
      <c r="A45" s="6" t="s">
        <v>154</v>
      </c>
      <c r="B45" s="6" t="s">
        <v>45</v>
      </c>
      <c r="C45" s="7" t="s">
        <v>46</v>
      </c>
      <c r="D45" s="6" t="s">
        <v>54</v>
      </c>
      <c r="E45" s="22" t="s">
        <v>155</v>
      </c>
      <c r="F45" s="23">
        <v>2.132236284</v>
      </c>
      <c r="G45" s="23">
        <v>10</v>
      </c>
      <c r="H45" s="34">
        <v>300</v>
      </c>
      <c r="I45" s="32">
        <v>5.350273276886504</v>
      </c>
      <c r="J45" s="17">
        <v>19</v>
      </c>
      <c r="K45" s="25" t="s">
        <v>472</v>
      </c>
    </row>
    <row r="46" spans="1:11" ht="12.75">
      <c r="A46" s="6" t="s">
        <v>156</v>
      </c>
      <c r="B46" s="6" t="s">
        <v>83</v>
      </c>
      <c r="C46" s="7" t="s">
        <v>132</v>
      </c>
      <c r="D46" s="6" t="s">
        <v>42</v>
      </c>
      <c r="E46" s="22" t="s">
        <v>157</v>
      </c>
      <c r="F46" s="23">
        <v>17.56855341</v>
      </c>
      <c r="G46" s="23">
        <v>94</v>
      </c>
      <c r="H46" s="34">
        <v>6200</v>
      </c>
      <c r="I46" s="32">
        <v>4.093666765144781</v>
      </c>
      <c r="J46" s="17">
        <v>41</v>
      </c>
      <c r="K46" s="25" t="s">
        <v>472</v>
      </c>
    </row>
    <row r="47" spans="1:11" ht="12.75">
      <c r="A47" s="6" t="s">
        <v>159</v>
      </c>
      <c r="B47" s="6" t="s">
        <v>50</v>
      </c>
      <c r="C47" s="7" t="s">
        <v>57</v>
      </c>
      <c r="D47" s="6" t="s">
        <v>42</v>
      </c>
      <c r="E47" s="22" t="s">
        <v>160</v>
      </c>
      <c r="F47" s="23">
        <v>46.11462167</v>
      </c>
      <c r="G47" s="23">
        <v>159</v>
      </c>
      <c r="H47" s="34">
        <v>132500</v>
      </c>
      <c r="I47" s="32">
        <v>0.34728977283100876</v>
      </c>
      <c r="J47" s="17">
        <v>157</v>
      </c>
      <c r="K47" s="26" t="s">
        <v>471</v>
      </c>
    </row>
    <row r="48" spans="1:11" ht="12.75">
      <c r="A48" s="6" t="s">
        <v>162</v>
      </c>
      <c r="B48" s="6" t="s">
        <v>45</v>
      </c>
      <c r="C48" s="7" t="s">
        <v>46</v>
      </c>
      <c r="D48" s="6" t="s">
        <v>54</v>
      </c>
      <c r="E48" s="22" t="s">
        <v>163</v>
      </c>
      <c r="F48" s="23">
        <v>2.493997325</v>
      </c>
      <c r="G48" s="23">
        <v>19</v>
      </c>
      <c r="H48" s="34">
        <v>200</v>
      </c>
      <c r="I48" s="32">
        <v>3.134255263065805</v>
      </c>
      <c r="J48" s="17">
        <v>70</v>
      </c>
      <c r="K48" s="25" t="s">
        <v>472</v>
      </c>
    </row>
    <row r="49" spans="1:11" ht="12.75">
      <c r="A49" s="6" t="s">
        <v>164</v>
      </c>
      <c r="B49" s="6" t="s">
        <v>40</v>
      </c>
      <c r="C49" s="7" t="s">
        <v>57</v>
      </c>
      <c r="D49" s="6" t="s">
        <v>58</v>
      </c>
      <c r="E49" s="22" t="s">
        <v>165</v>
      </c>
      <c r="F49" s="23">
        <v>33.6932001</v>
      </c>
      <c r="G49" s="23">
        <v>139</v>
      </c>
      <c r="H49" s="34">
        <v>900</v>
      </c>
      <c r="I49" s="32">
        <v>0.9134331130456971</v>
      </c>
      <c r="J49" s="17">
        <v>146</v>
      </c>
      <c r="K49" s="24" t="s">
        <v>470</v>
      </c>
    </row>
    <row r="50" spans="1:11" ht="12.75">
      <c r="A50" s="6" t="s">
        <v>168</v>
      </c>
      <c r="B50" s="6" t="s">
        <v>61</v>
      </c>
      <c r="C50" s="7" t="s">
        <v>62</v>
      </c>
      <c r="D50" s="6" t="s">
        <v>47</v>
      </c>
      <c r="E50" s="22" t="s">
        <v>169</v>
      </c>
      <c r="F50" s="23">
        <v>15.01905712</v>
      </c>
      <c r="G50" s="23">
        <v>89</v>
      </c>
      <c r="H50" s="34">
        <v>3300</v>
      </c>
      <c r="I50" s="32">
        <v>3.3462125987374365</v>
      </c>
      <c r="J50" s="17">
        <v>57</v>
      </c>
      <c r="K50" s="25" t="s">
        <v>472</v>
      </c>
    </row>
    <row r="51" spans="1:11" ht="12.75">
      <c r="A51" s="6" t="s">
        <v>170</v>
      </c>
      <c r="B51" s="6" t="s">
        <v>61</v>
      </c>
      <c r="C51" s="7" t="s">
        <v>62</v>
      </c>
      <c r="D51" s="6" t="s">
        <v>47</v>
      </c>
      <c r="E51" s="22" t="s">
        <v>171</v>
      </c>
      <c r="F51" s="23">
        <v>9.58816752</v>
      </c>
      <c r="G51" s="23">
        <v>68</v>
      </c>
      <c r="H51" s="34">
        <v>2900</v>
      </c>
      <c r="I51" s="32">
        <v>3.9987085932974495</v>
      </c>
      <c r="J51" s="17">
        <v>44</v>
      </c>
      <c r="K51" s="25" t="s">
        <v>472</v>
      </c>
    </row>
    <row r="52" spans="1:11" ht="12.75">
      <c r="A52" s="6" t="s">
        <v>172</v>
      </c>
      <c r="B52" s="6" t="s">
        <v>40</v>
      </c>
      <c r="C52" s="7" t="s">
        <v>51</v>
      </c>
      <c r="D52" s="6" t="s">
        <v>58</v>
      </c>
      <c r="E52" s="22" t="s">
        <v>173</v>
      </c>
      <c r="F52" s="23">
        <v>9.493199857</v>
      </c>
      <c r="G52" s="23">
        <v>66</v>
      </c>
      <c r="H52" s="34">
        <v>17900</v>
      </c>
      <c r="I52" s="32">
        <v>5.975935529373964</v>
      </c>
      <c r="J52" s="17">
        <v>12</v>
      </c>
      <c r="K52" s="25" t="s">
        <v>472</v>
      </c>
    </row>
    <row r="53" spans="1:11" ht="12.75">
      <c r="A53" s="6" t="s">
        <v>174</v>
      </c>
      <c r="B53" s="6" t="s">
        <v>61</v>
      </c>
      <c r="C53" s="7" t="s">
        <v>62</v>
      </c>
      <c r="D53" s="6" t="s">
        <v>58</v>
      </c>
      <c r="E53" s="22" t="s">
        <v>175</v>
      </c>
      <c r="F53" s="23">
        <v>6.242166823</v>
      </c>
      <c r="G53" s="23">
        <v>50</v>
      </c>
      <c r="H53" s="34">
        <v>800</v>
      </c>
      <c r="I53" s="32">
        <v>6.190680144454634</v>
      </c>
      <c r="J53" s="17">
        <v>8</v>
      </c>
      <c r="K53" s="25" t="s">
        <v>472</v>
      </c>
    </row>
    <row r="54" spans="1:11" ht="12.75">
      <c r="A54" s="6" t="s">
        <v>176</v>
      </c>
      <c r="B54" s="6" t="s">
        <v>50</v>
      </c>
      <c r="C54" s="7" t="s">
        <v>57</v>
      </c>
      <c r="D54" s="6" t="s">
        <v>54</v>
      </c>
      <c r="E54" s="22" t="s">
        <v>177</v>
      </c>
      <c r="F54" s="23">
        <v>35.46018482</v>
      </c>
      <c r="G54" s="23">
        <v>144</v>
      </c>
      <c r="H54" s="34">
        <v>1000</v>
      </c>
      <c r="I54" s="32">
        <v>1.3192318018448617</v>
      </c>
      <c r="J54" s="17">
        <v>133</v>
      </c>
      <c r="K54" s="24" t="s">
        <v>470</v>
      </c>
    </row>
    <row r="55" spans="1:11" ht="12.75">
      <c r="A55" s="6" t="s">
        <v>178</v>
      </c>
      <c r="B55" s="6" t="s">
        <v>50</v>
      </c>
      <c r="C55" s="7" t="s">
        <v>57</v>
      </c>
      <c r="D55" s="6" t="s">
        <v>42</v>
      </c>
      <c r="E55" s="22" t="s">
        <v>179</v>
      </c>
      <c r="F55" s="23">
        <v>18.16960737</v>
      </c>
      <c r="G55" s="23">
        <v>96</v>
      </c>
      <c r="H55" s="34">
        <v>3500</v>
      </c>
      <c r="I55" s="32">
        <v>2.7792176899727377</v>
      </c>
      <c r="J55" s="17">
        <v>79</v>
      </c>
      <c r="K55" s="25" t="s">
        <v>472</v>
      </c>
    </row>
    <row r="56" spans="1:11" ht="12.75">
      <c r="A56" s="6" t="s">
        <v>180</v>
      </c>
      <c r="B56" s="6" t="s">
        <v>45</v>
      </c>
      <c r="C56" s="7" t="s">
        <v>46</v>
      </c>
      <c r="D56" s="6" t="s">
        <v>54</v>
      </c>
      <c r="E56" s="22" t="s">
        <v>181</v>
      </c>
      <c r="F56" s="23">
        <v>2.894532935</v>
      </c>
      <c r="G56" s="23">
        <v>26</v>
      </c>
      <c r="H56" s="34">
        <v>100</v>
      </c>
      <c r="I56" s="32">
        <v>8.629673480293414</v>
      </c>
      <c r="J56" s="17">
        <v>1</v>
      </c>
      <c r="K56" s="25" t="s">
        <v>472</v>
      </c>
    </row>
    <row r="57" spans="1:11" ht="12.75">
      <c r="A57" s="6" t="s">
        <v>182</v>
      </c>
      <c r="B57" s="6" t="s">
        <v>50</v>
      </c>
      <c r="C57" s="7" t="s">
        <v>57</v>
      </c>
      <c r="D57" s="6" t="s">
        <v>42</v>
      </c>
      <c r="E57" s="22" t="s">
        <v>183</v>
      </c>
      <c r="F57" s="23">
        <v>35.09766001</v>
      </c>
      <c r="G57" s="23">
        <v>141</v>
      </c>
      <c r="H57" s="34">
        <v>91700</v>
      </c>
      <c r="I57" s="32">
        <v>1.663043572313594</v>
      </c>
      <c r="J57" s="17">
        <v>122</v>
      </c>
      <c r="K57" s="24" t="s">
        <v>470</v>
      </c>
    </row>
    <row r="58" spans="1:11" ht="12.75">
      <c r="A58" s="6" t="s">
        <v>184</v>
      </c>
      <c r="B58" s="6" t="s">
        <v>71</v>
      </c>
      <c r="C58" s="7" t="s">
        <v>141</v>
      </c>
      <c r="D58" s="6" t="s">
        <v>58</v>
      </c>
      <c r="E58" s="22" t="s">
        <v>185</v>
      </c>
      <c r="F58" s="23">
        <v>7.974407657</v>
      </c>
      <c r="G58" s="23">
        <v>57</v>
      </c>
      <c r="H58" s="34">
        <v>200</v>
      </c>
      <c r="I58" s="32">
        <v>2.250228306848776</v>
      </c>
      <c r="J58" s="17">
        <v>100</v>
      </c>
      <c r="K58" s="25" t="s">
        <v>472</v>
      </c>
    </row>
    <row r="59" spans="1:11" ht="12.75">
      <c r="A59" s="6" t="s">
        <v>186</v>
      </c>
      <c r="B59" s="6" t="s">
        <v>45</v>
      </c>
      <c r="C59" s="7" t="s">
        <v>46</v>
      </c>
      <c r="D59" s="6" t="s">
        <v>54</v>
      </c>
      <c r="E59" s="22" t="s">
        <v>187</v>
      </c>
      <c r="F59" s="23">
        <v>1.718925642</v>
      </c>
      <c r="G59" s="23">
        <v>5</v>
      </c>
      <c r="H59" s="34">
        <v>200</v>
      </c>
      <c r="I59" s="32">
        <v>3.70246239395622</v>
      </c>
      <c r="J59" s="17">
        <v>49</v>
      </c>
      <c r="K59" s="25" t="s">
        <v>472</v>
      </c>
    </row>
    <row r="60" spans="1:11" ht="12.75">
      <c r="A60" s="6" t="s">
        <v>188</v>
      </c>
      <c r="B60" s="6" t="s">
        <v>45</v>
      </c>
      <c r="C60" s="7" t="s">
        <v>46</v>
      </c>
      <c r="D60" s="6" t="s">
        <v>54</v>
      </c>
      <c r="E60" s="22" t="s">
        <v>189</v>
      </c>
      <c r="F60" s="23">
        <v>2.254543863</v>
      </c>
      <c r="G60" s="23">
        <v>15</v>
      </c>
      <c r="H60" s="34">
        <v>1800</v>
      </c>
      <c r="I60" s="32">
        <v>2.042624691276485</v>
      </c>
      <c r="J60" s="17">
        <v>106</v>
      </c>
      <c r="K60" s="25" t="s">
        <v>472</v>
      </c>
    </row>
    <row r="61" spans="1:11" ht="12.75">
      <c r="A61" s="6" t="s">
        <v>190</v>
      </c>
      <c r="B61" s="6" t="s">
        <v>50</v>
      </c>
      <c r="C61" s="7" t="s">
        <v>57</v>
      </c>
      <c r="D61" s="6" t="s">
        <v>47</v>
      </c>
      <c r="E61" s="22" t="s">
        <v>191</v>
      </c>
      <c r="F61" s="23">
        <v>26.32147529</v>
      </c>
      <c r="G61" s="23">
        <v>118</v>
      </c>
      <c r="H61" s="34">
        <v>1100</v>
      </c>
      <c r="I61" s="32">
        <v>1.1314376267645987</v>
      </c>
      <c r="J61" s="17">
        <v>140</v>
      </c>
      <c r="K61" s="24" t="s">
        <v>470</v>
      </c>
    </row>
    <row r="62" spans="1:11" ht="12.75">
      <c r="A62" s="6" t="s">
        <v>192</v>
      </c>
      <c r="B62" s="6" t="s">
        <v>50</v>
      </c>
      <c r="C62" s="7" t="s">
        <v>57</v>
      </c>
      <c r="D62" s="6" t="s">
        <v>42</v>
      </c>
      <c r="E62" s="22" t="s">
        <v>193</v>
      </c>
      <c r="F62" s="23">
        <v>31.2797435</v>
      </c>
      <c r="G62" s="23">
        <v>130</v>
      </c>
      <c r="H62" s="34">
        <v>2100</v>
      </c>
      <c r="I62" s="32">
        <v>1.5689896578158076</v>
      </c>
      <c r="J62" s="17">
        <v>126</v>
      </c>
      <c r="K62" s="24" t="s">
        <v>470</v>
      </c>
    </row>
    <row r="63" spans="1:11" ht="12.75">
      <c r="A63" s="6" t="s">
        <v>195</v>
      </c>
      <c r="B63" s="6" t="s">
        <v>45</v>
      </c>
      <c r="C63" s="7" t="s">
        <v>68</v>
      </c>
      <c r="D63" s="6" t="s">
        <v>58</v>
      </c>
      <c r="E63" s="22" t="s">
        <v>196</v>
      </c>
      <c r="F63" s="23">
        <v>15.02818073</v>
      </c>
      <c r="G63" s="23">
        <v>90</v>
      </c>
      <c r="H63" s="34">
        <v>800</v>
      </c>
      <c r="I63" s="32">
        <v>3.243349153754656</v>
      </c>
      <c r="J63" s="17">
        <v>65</v>
      </c>
      <c r="K63" s="25" t="s">
        <v>472</v>
      </c>
    </row>
    <row r="64" spans="1:11" ht="12.75">
      <c r="A64" s="6" t="s">
        <v>197</v>
      </c>
      <c r="B64" s="6" t="s">
        <v>45</v>
      </c>
      <c r="C64" s="7" t="s">
        <v>46</v>
      </c>
      <c r="D64" s="6" t="s">
        <v>54</v>
      </c>
      <c r="E64" s="22" t="s">
        <v>198</v>
      </c>
      <c r="F64" s="23">
        <v>2.327966328</v>
      </c>
      <c r="G64" s="23">
        <v>16</v>
      </c>
      <c r="H64" s="34">
        <v>1700</v>
      </c>
      <c r="I64" s="32">
        <v>1.862830132079199</v>
      </c>
      <c r="J64" s="17">
        <v>115</v>
      </c>
      <c r="K64" s="25" t="s">
        <v>472</v>
      </c>
    </row>
    <row r="65" spans="1:11" ht="12.75">
      <c r="A65" s="6" t="s">
        <v>199</v>
      </c>
      <c r="B65" s="6" t="s">
        <v>50</v>
      </c>
      <c r="C65" s="7" t="s">
        <v>57</v>
      </c>
      <c r="D65" s="6" t="s">
        <v>58</v>
      </c>
      <c r="E65" s="22" t="s">
        <v>200</v>
      </c>
      <c r="F65" s="23">
        <v>27.99538525</v>
      </c>
      <c r="G65" s="23">
        <v>126</v>
      </c>
      <c r="H65" s="34">
        <v>21600</v>
      </c>
      <c r="I65" s="32">
        <v>1.8306497885094586</v>
      </c>
      <c r="J65" s="17">
        <v>116</v>
      </c>
      <c r="K65" s="24" t="s">
        <v>470</v>
      </c>
    </row>
    <row r="66" spans="1:11" ht="12.75">
      <c r="A66" s="6" t="s">
        <v>201</v>
      </c>
      <c r="B66" s="6" t="s">
        <v>45</v>
      </c>
      <c r="C66" s="7" t="s">
        <v>46</v>
      </c>
      <c r="D66" s="6" t="s">
        <v>54</v>
      </c>
      <c r="E66" s="22" t="s">
        <v>202</v>
      </c>
      <c r="F66" s="23">
        <v>2.244798562</v>
      </c>
      <c r="G66" s="23">
        <v>13</v>
      </c>
      <c r="H66" s="34">
        <v>300</v>
      </c>
      <c r="I66" s="32">
        <v>7.888300215877608</v>
      </c>
      <c r="J66" s="17">
        <v>3</v>
      </c>
      <c r="K66" s="25" t="s">
        <v>472</v>
      </c>
    </row>
    <row r="67" spans="1:11" ht="12.75">
      <c r="A67" s="6" t="s">
        <v>205</v>
      </c>
      <c r="B67" s="6" t="s">
        <v>61</v>
      </c>
      <c r="C67" s="7" t="s">
        <v>62</v>
      </c>
      <c r="D67" s="6" t="s">
        <v>58</v>
      </c>
      <c r="E67" s="22" t="s">
        <v>206</v>
      </c>
      <c r="F67" s="23">
        <v>14.6434387</v>
      </c>
      <c r="G67" s="23">
        <v>88</v>
      </c>
      <c r="H67" s="34">
        <v>6900</v>
      </c>
      <c r="I67" s="32">
        <v>3.195593976758366</v>
      </c>
      <c r="J67" s="17">
        <v>67</v>
      </c>
      <c r="K67" s="25" t="s">
        <v>472</v>
      </c>
    </row>
    <row r="68" spans="1:11" ht="12.75">
      <c r="A68" s="6" t="s">
        <v>207</v>
      </c>
      <c r="B68" s="6" t="s">
        <v>50</v>
      </c>
      <c r="C68" s="7" t="s">
        <v>57</v>
      </c>
      <c r="D68" s="6" t="s">
        <v>42</v>
      </c>
      <c r="E68" s="22" t="s">
        <v>208</v>
      </c>
      <c r="F68" s="23">
        <v>37.9139502</v>
      </c>
      <c r="G68" s="23">
        <v>146</v>
      </c>
      <c r="H68" s="34">
        <v>14800</v>
      </c>
      <c r="I68" s="32">
        <v>1.6489766013761868</v>
      </c>
      <c r="J68" s="17">
        <v>123</v>
      </c>
      <c r="K68" s="24" t="s">
        <v>470</v>
      </c>
    </row>
    <row r="69" spans="1:11" ht="12.75">
      <c r="A69" s="6" t="s">
        <v>209</v>
      </c>
      <c r="B69" s="6" t="s">
        <v>50</v>
      </c>
      <c r="C69" s="7" t="s">
        <v>57</v>
      </c>
      <c r="D69" s="6" t="s">
        <v>42</v>
      </c>
      <c r="E69" s="22" t="s">
        <v>210</v>
      </c>
      <c r="F69" s="23">
        <v>40.04760271</v>
      </c>
      <c r="G69" s="23">
        <v>150</v>
      </c>
      <c r="H69" s="34">
        <v>2400</v>
      </c>
      <c r="I69" s="32">
        <v>0.908873920445873</v>
      </c>
      <c r="J69" s="17">
        <v>147</v>
      </c>
      <c r="K69" s="24" t="s">
        <v>470</v>
      </c>
    </row>
    <row r="70" spans="1:11" ht="12.75">
      <c r="A70" s="6" t="s">
        <v>211</v>
      </c>
      <c r="B70" s="6" t="s">
        <v>61</v>
      </c>
      <c r="C70" s="7" t="s">
        <v>62</v>
      </c>
      <c r="D70" s="6" t="s">
        <v>58</v>
      </c>
      <c r="E70" s="22" t="s">
        <v>212</v>
      </c>
      <c r="F70" s="23">
        <v>19.0734152</v>
      </c>
      <c r="G70" s="23">
        <v>100</v>
      </c>
      <c r="H70" s="34">
        <v>300</v>
      </c>
      <c r="I70" s="32">
        <v>3.2926983149498907</v>
      </c>
      <c r="J70" s="17">
        <v>61</v>
      </c>
      <c r="K70" s="25" t="s">
        <v>472</v>
      </c>
    </row>
    <row r="71" spans="1:11" ht="12.75">
      <c r="A71" s="6" t="s">
        <v>213</v>
      </c>
      <c r="B71" s="6" t="s">
        <v>61</v>
      </c>
      <c r="C71" s="7" t="s">
        <v>62</v>
      </c>
      <c r="D71" s="6" t="s">
        <v>42</v>
      </c>
      <c r="E71" s="22" t="s">
        <v>214</v>
      </c>
      <c r="F71" s="23">
        <v>27.11445933</v>
      </c>
      <c r="G71" s="23">
        <v>121</v>
      </c>
      <c r="H71" s="34">
        <v>7300</v>
      </c>
      <c r="I71" s="32">
        <v>1.5013949685889534</v>
      </c>
      <c r="J71" s="17">
        <v>128</v>
      </c>
      <c r="K71" s="26" t="s">
        <v>471</v>
      </c>
    </row>
    <row r="72" spans="1:11" ht="12.75">
      <c r="A72" s="6" t="s">
        <v>215</v>
      </c>
      <c r="B72" s="6" t="s">
        <v>61</v>
      </c>
      <c r="C72" s="7" t="s">
        <v>62</v>
      </c>
      <c r="D72" s="6" t="s">
        <v>58</v>
      </c>
      <c r="E72" s="22" t="s">
        <v>216</v>
      </c>
      <c r="F72" s="23">
        <v>11.73317334</v>
      </c>
      <c r="G72" s="23">
        <v>75</v>
      </c>
      <c r="H72" s="34">
        <v>2400</v>
      </c>
      <c r="I72" s="32">
        <v>3.540375379529438</v>
      </c>
      <c r="J72" s="17">
        <v>54</v>
      </c>
      <c r="K72" s="25" t="s">
        <v>472</v>
      </c>
    </row>
    <row r="73" spans="1:11" ht="12.75">
      <c r="A73" s="6" t="s">
        <v>217</v>
      </c>
      <c r="B73" s="6" t="s">
        <v>45</v>
      </c>
      <c r="C73" s="7" t="s">
        <v>46</v>
      </c>
      <c r="D73" s="6" t="s">
        <v>54</v>
      </c>
      <c r="E73" s="22" t="s">
        <v>218</v>
      </c>
      <c r="F73" s="23">
        <v>3.662944788</v>
      </c>
      <c r="G73" s="23">
        <v>33</v>
      </c>
      <c r="H73" s="34">
        <v>400</v>
      </c>
      <c r="I73" s="32">
        <v>5.841970600600662</v>
      </c>
      <c r="J73" s="17">
        <v>14</v>
      </c>
      <c r="K73" s="25" t="s">
        <v>472</v>
      </c>
    </row>
    <row r="74" spans="1:11" ht="12.75">
      <c r="A74" s="6" t="s">
        <v>221</v>
      </c>
      <c r="B74" s="6" t="s">
        <v>83</v>
      </c>
      <c r="C74" s="7" t="s">
        <v>41</v>
      </c>
      <c r="D74" s="6" t="s">
        <v>58</v>
      </c>
      <c r="E74" s="22" t="s">
        <v>222</v>
      </c>
      <c r="F74" s="23">
        <v>32.21674934</v>
      </c>
      <c r="G74" s="23">
        <v>135</v>
      </c>
      <c r="H74" s="34">
        <v>875200</v>
      </c>
      <c r="I74" s="32">
        <v>2.0554612100806766</v>
      </c>
      <c r="J74" s="17">
        <v>105</v>
      </c>
      <c r="K74" s="24" t="s">
        <v>470</v>
      </c>
    </row>
    <row r="75" spans="1:11" ht="12.75">
      <c r="A75" s="6" t="s">
        <v>223</v>
      </c>
      <c r="B75" s="6" t="s">
        <v>83</v>
      </c>
      <c r="C75" s="7" t="s">
        <v>108</v>
      </c>
      <c r="D75" s="6" t="s">
        <v>58</v>
      </c>
      <c r="E75" s="22" t="s">
        <v>224</v>
      </c>
      <c r="F75" s="23">
        <v>16.79034926</v>
      </c>
      <c r="G75" s="23">
        <v>92</v>
      </c>
      <c r="H75" s="34">
        <v>73500</v>
      </c>
      <c r="I75" s="32">
        <v>3.1501325024953135</v>
      </c>
      <c r="J75" s="17">
        <v>68</v>
      </c>
      <c r="K75" s="25" t="s">
        <v>472</v>
      </c>
    </row>
    <row r="76" spans="1:11" ht="12.75">
      <c r="A76" s="6" t="s">
        <v>225</v>
      </c>
      <c r="B76" s="6" t="s">
        <v>40</v>
      </c>
      <c r="C76" s="7" t="s">
        <v>41</v>
      </c>
      <c r="D76" s="6" t="s">
        <v>47</v>
      </c>
      <c r="E76" s="22" t="s">
        <v>226</v>
      </c>
      <c r="F76" s="23">
        <v>14.03241809</v>
      </c>
      <c r="G76" s="23">
        <v>86</v>
      </c>
      <c r="H76" s="34">
        <v>17800</v>
      </c>
      <c r="I76" s="32">
        <v>4.14844132206755</v>
      </c>
      <c r="J76" s="17">
        <v>40</v>
      </c>
      <c r="K76" s="25" t="s">
        <v>472</v>
      </c>
    </row>
    <row r="77" spans="1:11" ht="12.75">
      <c r="A77" s="6" t="s">
        <v>228</v>
      </c>
      <c r="B77" s="6" t="s">
        <v>40</v>
      </c>
      <c r="C77" s="7" t="s">
        <v>80</v>
      </c>
      <c r="D77" s="6" t="s">
        <v>58</v>
      </c>
      <c r="E77" s="22" t="s">
        <v>229</v>
      </c>
      <c r="F77" s="23">
        <v>20.17387315</v>
      </c>
      <c r="G77" s="23">
        <v>104</v>
      </c>
      <c r="H77" s="34">
        <v>22800</v>
      </c>
      <c r="I77" s="32">
        <v>0.7765723297392324</v>
      </c>
      <c r="J77" s="17">
        <v>150</v>
      </c>
      <c r="K77" s="25" t="s">
        <v>472</v>
      </c>
    </row>
    <row r="78" spans="1:11" ht="12.75">
      <c r="A78" s="6" t="s">
        <v>230</v>
      </c>
      <c r="B78" s="6" t="s">
        <v>45</v>
      </c>
      <c r="C78" s="7" t="s">
        <v>46</v>
      </c>
      <c r="D78" s="6" t="s">
        <v>54</v>
      </c>
      <c r="E78" s="22" t="s">
        <v>231</v>
      </c>
      <c r="F78" s="23">
        <v>2.085187419</v>
      </c>
      <c r="G78" s="23">
        <v>9</v>
      </c>
      <c r="H78" s="34">
        <v>200</v>
      </c>
      <c r="I78" s="32">
        <v>6.391004880489682</v>
      </c>
      <c r="J78" s="17">
        <v>7</v>
      </c>
      <c r="K78" s="25" t="s">
        <v>472</v>
      </c>
    </row>
    <row r="79" spans="1:11" ht="12.75">
      <c r="A79" s="6" t="s">
        <v>232</v>
      </c>
      <c r="B79" s="6" t="s">
        <v>45</v>
      </c>
      <c r="C79" s="7" t="s">
        <v>46</v>
      </c>
      <c r="D79" s="6" t="s">
        <v>54</v>
      </c>
      <c r="E79" s="22" t="s">
        <v>233</v>
      </c>
      <c r="F79" s="23">
        <v>2.241082291</v>
      </c>
      <c r="G79" s="23">
        <v>12</v>
      </c>
      <c r="H79" s="34">
        <v>400</v>
      </c>
      <c r="I79" s="32">
        <v>4.514934716429762</v>
      </c>
      <c r="J79" s="17">
        <v>31</v>
      </c>
      <c r="K79" s="25" t="s">
        <v>472</v>
      </c>
    </row>
    <row r="80" spans="1:11" ht="12.75">
      <c r="A80" s="6" t="s">
        <v>234</v>
      </c>
      <c r="B80" s="6" t="s">
        <v>45</v>
      </c>
      <c r="C80" s="7" t="s">
        <v>46</v>
      </c>
      <c r="D80" s="6" t="s">
        <v>54</v>
      </c>
      <c r="E80" s="22" t="s">
        <v>235</v>
      </c>
      <c r="F80" s="23">
        <v>2.249473237</v>
      </c>
      <c r="G80" s="23">
        <v>14</v>
      </c>
      <c r="H80" s="34">
        <v>1300</v>
      </c>
      <c r="I80" s="32">
        <v>4.352303508484505</v>
      </c>
      <c r="J80" s="17">
        <v>35</v>
      </c>
      <c r="K80" s="25" t="s">
        <v>472</v>
      </c>
    </row>
    <row r="81" spans="1:11" ht="12.75">
      <c r="A81" s="6" t="s">
        <v>236</v>
      </c>
      <c r="B81" s="6" t="s">
        <v>61</v>
      </c>
      <c r="C81" s="7" t="s">
        <v>62</v>
      </c>
      <c r="D81" s="6" t="s">
        <v>47</v>
      </c>
      <c r="E81" s="22" t="s">
        <v>237</v>
      </c>
      <c r="F81" s="23">
        <v>9.274360178</v>
      </c>
      <c r="G81" s="23">
        <v>63</v>
      </c>
      <c r="H81" s="34">
        <v>500</v>
      </c>
      <c r="I81" s="32">
        <v>1.967066864280944</v>
      </c>
      <c r="J81" s="17">
        <v>111</v>
      </c>
      <c r="K81" s="25" t="s">
        <v>472</v>
      </c>
    </row>
    <row r="82" spans="1:11" ht="12.75">
      <c r="A82" s="6" t="s">
        <v>238</v>
      </c>
      <c r="B82" s="6" t="s">
        <v>71</v>
      </c>
      <c r="C82" s="7" t="s">
        <v>46</v>
      </c>
      <c r="D82" s="6" t="s">
        <v>54</v>
      </c>
      <c r="E82" s="22" t="s">
        <v>239</v>
      </c>
      <c r="F82" s="23">
        <v>1.184732848</v>
      </c>
      <c r="G82" s="23">
        <v>1</v>
      </c>
      <c r="H82" s="34">
        <v>1300</v>
      </c>
      <c r="I82" s="32">
        <v>3.788179054851179</v>
      </c>
      <c r="J82" s="17">
        <v>48</v>
      </c>
      <c r="K82" s="25" t="s">
        <v>472</v>
      </c>
    </row>
    <row r="83" spans="1:11" ht="12.75">
      <c r="A83" s="6" t="s">
        <v>240</v>
      </c>
      <c r="B83" s="6" t="s">
        <v>40</v>
      </c>
      <c r="C83" s="7" t="s">
        <v>80</v>
      </c>
      <c r="D83" s="6" t="s">
        <v>47</v>
      </c>
      <c r="E83" s="22" t="s">
        <v>241</v>
      </c>
      <c r="F83" s="23">
        <v>12.86879468</v>
      </c>
      <c r="G83" s="23">
        <v>83</v>
      </c>
      <c r="H83" s="34">
        <v>2000</v>
      </c>
      <c r="I83" s="32">
        <v>2.5021234906893293</v>
      </c>
      <c r="J83" s="17">
        <v>88</v>
      </c>
      <c r="K83" s="25" t="s">
        <v>472</v>
      </c>
    </row>
    <row r="84" spans="1:11" ht="12.75">
      <c r="A84" s="6" t="s">
        <v>242</v>
      </c>
      <c r="B84" s="6" t="s">
        <v>45</v>
      </c>
      <c r="C84" s="7" t="s">
        <v>68</v>
      </c>
      <c r="D84" s="6" t="s">
        <v>47</v>
      </c>
      <c r="E84" s="22" t="s">
        <v>243</v>
      </c>
      <c r="F84" s="23">
        <v>17.32567813</v>
      </c>
      <c r="G84" s="23">
        <v>93</v>
      </c>
      <c r="H84" s="34">
        <v>6000</v>
      </c>
      <c r="I84" s="32">
        <v>2.1269658751302547</v>
      </c>
      <c r="J84" s="17">
        <v>104</v>
      </c>
      <c r="K84" s="25" t="s">
        <v>472</v>
      </c>
    </row>
    <row r="85" spans="1:11" ht="12.75">
      <c r="A85" s="6" t="s">
        <v>244</v>
      </c>
      <c r="B85" s="6" t="s">
        <v>50</v>
      </c>
      <c r="C85" s="7" t="s">
        <v>57</v>
      </c>
      <c r="D85" s="6" t="s">
        <v>42</v>
      </c>
      <c r="E85" s="22" t="s">
        <v>245</v>
      </c>
      <c r="F85" s="23">
        <v>27.90422284</v>
      </c>
      <c r="G85" s="23">
        <v>125</v>
      </c>
      <c r="H85" s="34">
        <v>42700</v>
      </c>
      <c r="I85" s="32">
        <v>1.6824444674161005</v>
      </c>
      <c r="J85" s="17">
        <v>121</v>
      </c>
      <c r="K85" s="26" t="s">
        <v>471</v>
      </c>
    </row>
    <row r="86" spans="1:11" ht="12.75">
      <c r="A86" s="6" t="s">
        <v>248</v>
      </c>
      <c r="B86" s="6" t="s">
        <v>40</v>
      </c>
      <c r="C86" s="7" t="s">
        <v>80</v>
      </c>
      <c r="D86" s="6" t="s">
        <v>54</v>
      </c>
      <c r="E86" s="22" t="s">
        <v>249</v>
      </c>
      <c r="F86" s="23">
        <v>5.527830527</v>
      </c>
      <c r="G86" s="23">
        <v>45</v>
      </c>
      <c r="H86" s="34">
        <v>300</v>
      </c>
      <c r="I86" s="32">
        <v>1.7031639805817944</v>
      </c>
      <c r="J86" s="17">
        <v>119</v>
      </c>
      <c r="K86" s="25" t="s">
        <v>472</v>
      </c>
    </row>
    <row r="87" spans="1:11" ht="12.75">
      <c r="A87" s="6" t="s">
        <v>250</v>
      </c>
      <c r="B87" s="6" t="s">
        <v>45</v>
      </c>
      <c r="C87" s="7" t="s">
        <v>68</v>
      </c>
      <c r="D87" s="6" t="s">
        <v>42</v>
      </c>
      <c r="E87" s="22" t="s">
        <v>251</v>
      </c>
      <c r="F87" s="23">
        <v>18.71587597</v>
      </c>
      <c r="G87" s="23">
        <v>99</v>
      </c>
      <c r="H87" s="34">
        <v>2500</v>
      </c>
      <c r="I87" s="32">
        <v>2.362449810451228</v>
      </c>
      <c r="J87" s="17">
        <v>94</v>
      </c>
      <c r="K87" s="25" t="s">
        <v>472</v>
      </c>
    </row>
    <row r="88" spans="1:11" ht="12.75">
      <c r="A88" s="6" t="s">
        <v>252</v>
      </c>
      <c r="B88" s="6" t="s">
        <v>71</v>
      </c>
      <c r="C88" s="7" t="s">
        <v>108</v>
      </c>
      <c r="D88" s="6" t="s">
        <v>58</v>
      </c>
      <c r="E88" s="22" t="s">
        <v>253</v>
      </c>
      <c r="F88" s="23">
        <v>20.96545674</v>
      </c>
      <c r="G88" s="23">
        <v>105</v>
      </c>
      <c r="H88" s="34">
        <v>3000</v>
      </c>
      <c r="I88" s="32">
        <v>3.3145253881692525</v>
      </c>
      <c r="J88" s="17">
        <v>59</v>
      </c>
      <c r="K88" s="25" t="s">
        <v>472</v>
      </c>
    </row>
    <row r="89" spans="1:11" ht="12.75">
      <c r="A89" s="6" t="s">
        <v>255</v>
      </c>
      <c r="B89" s="6" t="s">
        <v>45</v>
      </c>
      <c r="C89" s="7" t="s">
        <v>46</v>
      </c>
      <c r="D89" s="6" t="s">
        <v>47</v>
      </c>
      <c r="E89" s="22" t="s">
        <v>256</v>
      </c>
      <c r="F89" s="23">
        <v>5.486211807</v>
      </c>
      <c r="G89" s="23">
        <v>44</v>
      </c>
      <c r="H89" s="34">
        <v>200</v>
      </c>
      <c r="I89" s="32">
        <v>5.946085732319303</v>
      </c>
      <c r="J89" s="17">
        <v>13</v>
      </c>
      <c r="K89" s="25" t="s">
        <v>472</v>
      </c>
    </row>
    <row r="90" spans="1:11" ht="12.75">
      <c r="A90" s="6" t="s">
        <v>257</v>
      </c>
      <c r="B90" s="6" t="s">
        <v>40</v>
      </c>
      <c r="C90" s="7" t="s">
        <v>80</v>
      </c>
      <c r="D90" s="6" t="s">
        <v>47</v>
      </c>
      <c r="E90" s="22" t="s">
        <v>258</v>
      </c>
      <c r="F90" s="23">
        <v>11.84799224</v>
      </c>
      <c r="G90" s="23">
        <v>78</v>
      </c>
      <c r="H90" s="34">
        <v>800</v>
      </c>
      <c r="I90" s="32">
        <v>2.3203843114799665</v>
      </c>
      <c r="J90" s="17">
        <v>96</v>
      </c>
      <c r="K90" s="25" t="s">
        <v>472</v>
      </c>
    </row>
    <row r="91" spans="1:11" ht="12.75">
      <c r="A91" s="6" t="s">
        <v>259</v>
      </c>
      <c r="B91" s="6" t="s">
        <v>50</v>
      </c>
      <c r="C91" s="7" t="s">
        <v>57</v>
      </c>
      <c r="D91" s="6" t="s">
        <v>58</v>
      </c>
      <c r="E91" s="22" t="s">
        <v>260</v>
      </c>
      <c r="F91" s="23">
        <v>35.24926634</v>
      </c>
      <c r="G91" s="23">
        <v>143</v>
      </c>
      <c r="H91" s="34">
        <v>2200</v>
      </c>
      <c r="I91" s="32">
        <v>2.439069908235954</v>
      </c>
      <c r="J91" s="17">
        <v>90</v>
      </c>
      <c r="K91" s="26" t="s">
        <v>471</v>
      </c>
    </row>
    <row r="92" spans="1:11" ht="12.75">
      <c r="A92" s="6" t="s">
        <v>261</v>
      </c>
      <c r="B92" s="6" t="s">
        <v>50</v>
      </c>
      <c r="C92" s="7" t="s">
        <v>57</v>
      </c>
      <c r="D92" s="6" t="s">
        <v>42</v>
      </c>
      <c r="E92" s="22" t="s">
        <v>262</v>
      </c>
      <c r="F92" s="23">
        <v>34.05359002</v>
      </c>
      <c r="G92" s="23">
        <v>140</v>
      </c>
      <c r="H92" s="34">
        <v>5300</v>
      </c>
      <c r="I92" s="32">
        <v>2.8605318149195296</v>
      </c>
      <c r="J92" s="17">
        <v>74</v>
      </c>
      <c r="K92" s="25" t="s">
        <v>472</v>
      </c>
    </row>
    <row r="93" spans="1:11" ht="12.75">
      <c r="A93" s="6" t="s">
        <v>263</v>
      </c>
      <c r="B93" s="6" t="s">
        <v>40</v>
      </c>
      <c r="C93" s="7" t="s">
        <v>51</v>
      </c>
      <c r="D93" s="6" t="s">
        <v>47</v>
      </c>
      <c r="E93" s="22" t="s">
        <v>264</v>
      </c>
      <c r="F93" s="23">
        <v>9.899724175</v>
      </c>
      <c r="G93" s="23">
        <v>69</v>
      </c>
      <c r="H93" s="34">
        <v>1500</v>
      </c>
      <c r="I93" s="32">
        <v>4.039238098269606</v>
      </c>
      <c r="J93" s="17">
        <v>42</v>
      </c>
      <c r="K93" s="25" t="s">
        <v>472</v>
      </c>
    </row>
    <row r="94" spans="1:11" ht="12.75">
      <c r="A94" s="6" t="s">
        <v>266</v>
      </c>
      <c r="B94" s="6" t="s">
        <v>45</v>
      </c>
      <c r="C94" s="7" t="s">
        <v>46</v>
      </c>
      <c r="D94" s="6" t="s">
        <v>47</v>
      </c>
      <c r="E94" s="22" t="s">
        <v>267</v>
      </c>
      <c r="F94" s="23">
        <v>3.150741901</v>
      </c>
      <c r="G94" s="23">
        <v>27</v>
      </c>
      <c r="H94" s="34">
        <v>200</v>
      </c>
      <c r="I94" s="32">
        <v>6.0460265155783155</v>
      </c>
      <c r="J94" s="17">
        <v>10</v>
      </c>
      <c r="K94" s="25" t="s">
        <v>472</v>
      </c>
    </row>
    <row r="95" spans="1:11" ht="12.75">
      <c r="A95" s="6" t="s">
        <v>270</v>
      </c>
      <c r="B95" s="6" t="s">
        <v>50</v>
      </c>
      <c r="C95" s="7" t="s">
        <v>57</v>
      </c>
      <c r="D95" s="6" t="s">
        <v>42</v>
      </c>
      <c r="E95" s="22" t="s">
        <v>271</v>
      </c>
      <c r="F95" s="23">
        <v>22.32680434</v>
      </c>
      <c r="G95" s="23">
        <v>108</v>
      </c>
      <c r="H95" s="34">
        <v>16400</v>
      </c>
      <c r="I95" s="32">
        <v>3.195779987940946</v>
      </c>
      <c r="J95" s="17">
        <v>66</v>
      </c>
      <c r="K95" s="25" t="s">
        <v>472</v>
      </c>
    </row>
    <row r="96" spans="1:11" ht="12.75">
      <c r="A96" s="6" t="s">
        <v>272</v>
      </c>
      <c r="B96" s="6" t="s">
        <v>50</v>
      </c>
      <c r="C96" s="7" t="s">
        <v>57</v>
      </c>
      <c r="D96" s="6" t="s">
        <v>42</v>
      </c>
      <c r="E96" s="22" t="s">
        <v>273</v>
      </c>
      <c r="F96" s="23">
        <v>26.76493313</v>
      </c>
      <c r="G96" s="23">
        <v>119</v>
      </c>
      <c r="H96" s="34">
        <v>17800</v>
      </c>
      <c r="I96" s="32">
        <v>3.452796518703173</v>
      </c>
      <c r="J96" s="17">
        <v>55</v>
      </c>
      <c r="K96" s="25" t="s">
        <v>472</v>
      </c>
    </row>
    <row r="97" spans="1:11" ht="12.75">
      <c r="A97" s="6" t="s">
        <v>274</v>
      </c>
      <c r="B97" s="6" t="s">
        <v>71</v>
      </c>
      <c r="C97" s="7" t="s">
        <v>108</v>
      </c>
      <c r="D97" s="6" t="s">
        <v>47</v>
      </c>
      <c r="E97" s="22" t="s">
        <v>275</v>
      </c>
      <c r="F97" s="23">
        <v>3.296056351</v>
      </c>
      <c r="G97" s="23">
        <v>30</v>
      </c>
      <c r="H97" s="34">
        <v>1900</v>
      </c>
      <c r="I97" s="32">
        <v>5.176267839015619</v>
      </c>
      <c r="J97" s="17">
        <v>20</v>
      </c>
      <c r="K97" s="25" t="s">
        <v>472</v>
      </c>
    </row>
    <row r="98" spans="1:11" ht="12.75">
      <c r="A98" s="6" t="s">
        <v>278</v>
      </c>
      <c r="B98" s="6" t="s">
        <v>50</v>
      </c>
      <c r="C98" s="7" t="s">
        <v>57</v>
      </c>
      <c r="D98" s="6" t="s">
        <v>42</v>
      </c>
      <c r="E98" s="22" t="s">
        <v>279</v>
      </c>
      <c r="F98" s="23">
        <v>47.65341052</v>
      </c>
      <c r="G98" s="23">
        <v>160</v>
      </c>
      <c r="H98" s="34">
        <v>34100</v>
      </c>
      <c r="I98" s="32">
        <v>0.9254298203829869</v>
      </c>
      <c r="J98" s="17">
        <v>145</v>
      </c>
      <c r="K98" s="24" t="s">
        <v>470</v>
      </c>
    </row>
    <row r="99" spans="1:11" ht="12.75">
      <c r="A99" s="6" t="s">
        <v>284</v>
      </c>
      <c r="B99" s="6" t="s">
        <v>50</v>
      </c>
      <c r="C99" s="7" t="s">
        <v>57</v>
      </c>
      <c r="D99" s="6" t="s">
        <v>58</v>
      </c>
      <c r="E99" s="22" t="s">
        <v>285</v>
      </c>
      <c r="F99" s="23">
        <v>39.02867571</v>
      </c>
      <c r="G99" s="23">
        <v>147</v>
      </c>
      <c r="H99" s="34">
        <v>4600</v>
      </c>
      <c r="I99" s="32">
        <v>0.23146904390903156</v>
      </c>
      <c r="J99" s="17">
        <v>159</v>
      </c>
      <c r="K99" s="26" t="s">
        <v>471</v>
      </c>
    </row>
    <row r="100" spans="1:11" ht="12.75">
      <c r="A100" s="6" t="s">
        <v>286</v>
      </c>
      <c r="B100" s="6" t="s">
        <v>50</v>
      </c>
      <c r="C100" s="7" t="s">
        <v>57</v>
      </c>
      <c r="D100" s="6" t="s">
        <v>47</v>
      </c>
      <c r="E100" s="22" t="s">
        <v>287</v>
      </c>
      <c r="F100" s="23">
        <v>9.292452812</v>
      </c>
      <c r="G100" s="23">
        <v>64</v>
      </c>
      <c r="H100" s="34">
        <v>200</v>
      </c>
      <c r="I100" s="32">
        <v>2.5440633961908525</v>
      </c>
      <c r="J100" s="17">
        <v>87</v>
      </c>
      <c r="K100" s="25" t="s">
        <v>472</v>
      </c>
    </row>
    <row r="101" spans="1:11" ht="12.75">
      <c r="A101" s="6" t="s">
        <v>288</v>
      </c>
      <c r="B101" s="6" t="s">
        <v>61</v>
      </c>
      <c r="C101" s="7" t="s">
        <v>62</v>
      </c>
      <c r="D101" s="6" t="s">
        <v>47</v>
      </c>
      <c r="E101" s="22" t="s">
        <v>289</v>
      </c>
      <c r="F101" s="23">
        <v>7.34101385</v>
      </c>
      <c r="G101" s="23">
        <v>53</v>
      </c>
      <c r="H101" s="34">
        <v>16300</v>
      </c>
      <c r="I101" s="32">
        <v>4.6899775830773</v>
      </c>
      <c r="J101" s="17">
        <v>29</v>
      </c>
      <c r="K101" s="25" t="s">
        <v>472</v>
      </c>
    </row>
    <row r="102" spans="1:11" ht="12.75">
      <c r="A102" s="6" t="s">
        <v>295</v>
      </c>
      <c r="B102" s="6" t="s">
        <v>71</v>
      </c>
      <c r="C102" s="7" t="s">
        <v>132</v>
      </c>
      <c r="D102" s="6" t="s">
        <v>58</v>
      </c>
      <c r="E102" s="22" t="s">
        <v>296</v>
      </c>
      <c r="F102" s="23">
        <v>11.73638895</v>
      </c>
      <c r="G102" s="23">
        <v>76</v>
      </c>
      <c r="H102" s="34">
        <v>800</v>
      </c>
      <c r="I102" s="32">
        <v>4.856997655254249</v>
      </c>
      <c r="J102" s="17">
        <v>24</v>
      </c>
      <c r="K102" s="25" t="s">
        <v>472</v>
      </c>
    </row>
    <row r="103" spans="1:11" ht="12.75">
      <c r="A103" s="6" t="s">
        <v>299</v>
      </c>
      <c r="B103" s="6" t="s">
        <v>40</v>
      </c>
      <c r="C103" s="7" t="s">
        <v>51</v>
      </c>
      <c r="D103" s="6" t="s">
        <v>58</v>
      </c>
      <c r="E103" s="22" t="s">
        <v>300</v>
      </c>
      <c r="F103" s="23">
        <v>19.22060313</v>
      </c>
      <c r="G103" s="23">
        <v>101</v>
      </c>
      <c r="H103" s="34">
        <v>12000</v>
      </c>
      <c r="I103" s="32">
        <v>3.274666992556927</v>
      </c>
      <c r="J103" s="17">
        <v>64</v>
      </c>
      <c r="K103" s="25" t="s">
        <v>472</v>
      </c>
    </row>
    <row r="104" spans="1:11" ht="12.75">
      <c r="A104" s="6" t="s">
        <v>301</v>
      </c>
      <c r="B104" s="6" t="s">
        <v>50</v>
      </c>
      <c r="C104" s="7" t="s">
        <v>57</v>
      </c>
      <c r="D104" s="6" t="s">
        <v>42</v>
      </c>
      <c r="E104" s="22" t="s">
        <v>302</v>
      </c>
      <c r="F104" s="23">
        <v>39.11496675</v>
      </c>
      <c r="G104" s="23">
        <v>148</v>
      </c>
      <c r="H104" s="34">
        <v>34600</v>
      </c>
      <c r="I104" s="32">
        <v>1.479567295817711</v>
      </c>
      <c r="J104" s="17">
        <v>130</v>
      </c>
      <c r="K104" s="24" t="s">
        <v>470</v>
      </c>
    </row>
    <row r="105" spans="1:11" ht="12.75">
      <c r="A105" s="6" t="s">
        <v>303</v>
      </c>
      <c r="B105" s="6" t="s">
        <v>83</v>
      </c>
      <c r="C105" s="7" t="s">
        <v>108</v>
      </c>
      <c r="D105" s="6" t="s">
        <v>42</v>
      </c>
      <c r="E105" s="22" t="s">
        <v>304</v>
      </c>
      <c r="F105" s="23">
        <v>31.55949502</v>
      </c>
      <c r="G105" s="23">
        <v>131</v>
      </c>
      <c r="H105" s="34">
        <v>26200</v>
      </c>
      <c r="I105" s="32">
        <v>1.7738989098235607</v>
      </c>
      <c r="J105" s="17">
        <v>118</v>
      </c>
      <c r="K105" s="24" t="s">
        <v>470</v>
      </c>
    </row>
    <row r="106" spans="1:11" ht="12.75">
      <c r="A106" s="6" t="s">
        <v>305</v>
      </c>
      <c r="B106" s="6" t="s">
        <v>50</v>
      </c>
      <c r="C106" s="7" t="s">
        <v>57</v>
      </c>
      <c r="D106" s="6" t="s">
        <v>47</v>
      </c>
      <c r="E106" s="22" t="s">
        <v>306</v>
      </c>
      <c r="F106" s="23">
        <v>16.54709104</v>
      </c>
      <c r="G106" s="23">
        <v>91</v>
      </c>
      <c r="H106" s="34">
        <v>1000</v>
      </c>
      <c r="I106" s="32">
        <v>4.325911952133776</v>
      </c>
      <c r="J106" s="17">
        <v>36</v>
      </c>
      <c r="K106" s="24" t="s">
        <v>470</v>
      </c>
    </row>
    <row r="107" spans="1:11" ht="12.75">
      <c r="A107" s="6" t="s">
        <v>309</v>
      </c>
      <c r="B107" s="6" t="s">
        <v>83</v>
      </c>
      <c r="C107" s="7" t="s">
        <v>41</v>
      </c>
      <c r="D107" s="6" t="s">
        <v>42</v>
      </c>
      <c r="E107" s="22" t="s">
        <v>310</v>
      </c>
      <c r="F107" s="23">
        <v>27.71053137</v>
      </c>
      <c r="G107" s="23">
        <v>124</v>
      </c>
      <c r="H107" s="34">
        <v>20100</v>
      </c>
      <c r="I107" s="32">
        <v>3.6370048597971905</v>
      </c>
      <c r="J107" s="17">
        <v>52</v>
      </c>
      <c r="K107" s="25" t="s">
        <v>472</v>
      </c>
    </row>
    <row r="108" spans="1:11" ht="12.75">
      <c r="A108" s="6" t="s">
        <v>311</v>
      </c>
      <c r="B108" s="6" t="s">
        <v>45</v>
      </c>
      <c r="C108" s="7" t="s">
        <v>46</v>
      </c>
      <c r="D108" s="6" t="s">
        <v>54</v>
      </c>
      <c r="E108" s="22" t="s">
        <v>312</v>
      </c>
      <c r="F108" s="23">
        <v>2.777577563</v>
      </c>
      <c r="G108" s="23">
        <v>22</v>
      </c>
      <c r="H108" s="34">
        <v>600</v>
      </c>
      <c r="I108" s="32">
        <v>3.119579193381964</v>
      </c>
      <c r="J108" s="17">
        <v>71</v>
      </c>
      <c r="K108" s="25" t="s">
        <v>472</v>
      </c>
    </row>
    <row r="109" spans="1:11" ht="12.75">
      <c r="A109" s="6" t="s">
        <v>313</v>
      </c>
      <c r="B109" s="6" t="s">
        <v>71</v>
      </c>
      <c r="C109" s="7" t="s">
        <v>46</v>
      </c>
      <c r="D109" s="6" t="s">
        <v>54</v>
      </c>
      <c r="E109" s="22" t="s">
        <v>314</v>
      </c>
      <c r="F109" s="23">
        <v>2.852224688</v>
      </c>
      <c r="G109" s="23">
        <v>25</v>
      </c>
      <c r="H109" s="34">
        <v>200</v>
      </c>
      <c r="I109" s="32">
        <v>1.5556402427881537</v>
      </c>
      <c r="J109" s="17">
        <v>127</v>
      </c>
      <c r="K109" s="25" t="s">
        <v>472</v>
      </c>
    </row>
    <row r="110" spans="1:11" ht="12.75">
      <c r="A110" s="6" t="s">
        <v>315</v>
      </c>
      <c r="B110" s="6" t="s">
        <v>61</v>
      </c>
      <c r="C110" s="7" t="s">
        <v>62</v>
      </c>
      <c r="D110" s="6" t="s">
        <v>58</v>
      </c>
      <c r="E110" s="22" t="s">
        <v>316</v>
      </c>
      <c r="F110" s="23">
        <v>12.39058638</v>
      </c>
      <c r="G110" s="23">
        <v>82</v>
      </c>
      <c r="H110" s="34">
        <v>1800</v>
      </c>
      <c r="I110" s="32">
        <v>3.601367505789426</v>
      </c>
      <c r="J110" s="17">
        <v>53</v>
      </c>
      <c r="K110" s="25" t="s">
        <v>472</v>
      </c>
    </row>
    <row r="111" spans="1:11" ht="12.75">
      <c r="A111" s="6" t="s">
        <v>317</v>
      </c>
      <c r="B111" s="6" t="s">
        <v>50</v>
      </c>
      <c r="C111" s="7" t="s">
        <v>57</v>
      </c>
      <c r="D111" s="6" t="s">
        <v>42</v>
      </c>
      <c r="E111" s="22" t="s">
        <v>318</v>
      </c>
      <c r="F111" s="23">
        <v>32.40427829</v>
      </c>
      <c r="G111" s="23">
        <v>137</v>
      </c>
      <c r="H111" s="34">
        <v>24500</v>
      </c>
      <c r="I111" s="32">
        <v>2.215859057544887</v>
      </c>
      <c r="J111" s="17">
        <v>102</v>
      </c>
      <c r="K111" s="24" t="s">
        <v>470</v>
      </c>
    </row>
    <row r="112" spans="1:11" ht="12.75">
      <c r="A112" s="6" t="s">
        <v>319</v>
      </c>
      <c r="B112" s="6" t="s">
        <v>50</v>
      </c>
      <c r="C112" s="7" t="s">
        <v>57</v>
      </c>
      <c r="D112" s="6" t="s">
        <v>58</v>
      </c>
      <c r="E112" s="22" t="s">
        <v>320</v>
      </c>
      <c r="F112" s="23">
        <v>40.04086232</v>
      </c>
      <c r="G112" s="23">
        <v>149</v>
      </c>
      <c r="H112" s="34">
        <v>253600</v>
      </c>
      <c r="I112" s="32">
        <v>1.4273191049363507</v>
      </c>
      <c r="J112" s="17">
        <v>131</v>
      </c>
      <c r="K112" s="24" t="s">
        <v>470</v>
      </c>
    </row>
    <row r="113" spans="1:11" ht="12.75">
      <c r="A113" s="6" t="s">
        <v>323</v>
      </c>
      <c r="B113" s="6" t="s">
        <v>45</v>
      </c>
      <c r="C113" s="7" t="s">
        <v>46</v>
      </c>
      <c r="D113" s="6" t="s">
        <v>54</v>
      </c>
      <c r="E113" s="22" t="s">
        <v>324</v>
      </c>
      <c r="F113" s="23">
        <v>1.95337023</v>
      </c>
      <c r="G113" s="23">
        <v>7</v>
      </c>
      <c r="H113" s="34">
        <v>200</v>
      </c>
      <c r="I113" s="32">
        <v>3.2795424444171757</v>
      </c>
      <c r="J113" s="17">
        <v>62</v>
      </c>
      <c r="K113" s="25" t="s">
        <v>472</v>
      </c>
    </row>
    <row r="114" spans="1:11" ht="12.75">
      <c r="A114" s="6" t="s">
        <v>325</v>
      </c>
      <c r="B114" s="6" t="s">
        <v>40</v>
      </c>
      <c r="C114" s="7" t="s">
        <v>80</v>
      </c>
      <c r="D114" s="6" t="s">
        <v>54</v>
      </c>
      <c r="E114" s="22" t="s">
        <v>326</v>
      </c>
      <c r="F114" s="23">
        <v>5.398081627</v>
      </c>
      <c r="G114" s="23">
        <v>42</v>
      </c>
      <c r="H114" s="34">
        <v>300</v>
      </c>
      <c r="I114" s="32">
        <v>7.641220321102464</v>
      </c>
      <c r="J114" s="17">
        <v>4</v>
      </c>
      <c r="K114" s="25" t="s">
        <v>472</v>
      </c>
    </row>
    <row r="115" spans="1:11" ht="12.75">
      <c r="A115" s="6" t="s">
        <v>327</v>
      </c>
      <c r="B115" s="6" t="s">
        <v>40</v>
      </c>
      <c r="C115" s="7" t="s">
        <v>41</v>
      </c>
      <c r="D115" s="6" t="s">
        <v>58</v>
      </c>
      <c r="E115" s="22" t="s">
        <v>328</v>
      </c>
      <c r="F115" s="23">
        <v>40.97626076</v>
      </c>
      <c r="G115" s="23">
        <v>153</v>
      </c>
      <c r="H115" s="34">
        <v>194300</v>
      </c>
      <c r="I115" s="32">
        <v>0.9392464830206486</v>
      </c>
      <c r="J115" s="17">
        <v>144</v>
      </c>
      <c r="K115" s="24" t="s">
        <v>470</v>
      </c>
    </row>
    <row r="116" spans="1:11" ht="12.75">
      <c r="A116" s="6" t="s">
        <v>331</v>
      </c>
      <c r="B116" s="6" t="s">
        <v>61</v>
      </c>
      <c r="C116" s="7" t="s">
        <v>62</v>
      </c>
      <c r="D116" s="6" t="s">
        <v>47</v>
      </c>
      <c r="E116" s="22" t="s">
        <v>332</v>
      </c>
      <c r="F116" s="23">
        <v>9.219761511</v>
      </c>
      <c r="G116" s="23">
        <v>61</v>
      </c>
      <c r="H116" s="34">
        <v>700</v>
      </c>
      <c r="I116" s="32">
        <v>2.021680706821526</v>
      </c>
      <c r="J116" s="17">
        <v>108</v>
      </c>
      <c r="K116" s="25" t="s">
        <v>472</v>
      </c>
    </row>
    <row r="117" spans="1:11" ht="12.75">
      <c r="A117" s="6" t="s">
        <v>333</v>
      </c>
      <c r="B117" s="6" t="s">
        <v>71</v>
      </c>
      <c r="C117" s="7" t="s">
        <v>141</v>
      </c>
      <c r="D117" s="6" t="s">
        <v>58</v>
      </c>
      <c r="E117" s="22" t="s">
        <v>334</v>
      </c>
      <c r="F117" s="23">
        <v>23.4592168</v>
      </c>
      <c r="G117" s="23">
        <v>112</v>
      </c>
      <c r="H117" s="34">
        <v>4900</v>
      </c>
      <c r="I117" s="32">
        <v>1.3192145441782404</v>
      </c>
      <c r="J117" s="17">
        <v>134</v>
      </c>
      <c r="K117" s="24" t="s">
        <v>470</v>
      </c>
    </row>
    <row r="118" spans="1:11" ht="12.75">
      <c r="A118" s="6" t="s">
        <v>335</v>
      </c>
      <c r="B118" s="6" t="s">
        <v>61</v>
      </c>
      <c r="C118" s="7" t="s">
        <v>62</v>
      </c>
      <c r="D118" s="6" t="s">
        <v>58</v>
      </c>
      <c r="E118" s="22" t="s">
        <v>336</v>
      </c>
      <c r="F118" s="23">
        <v>13.7059511</v>
      </c>
      <c r="G118" s="23">
        <v>85</v>
      </c>
      <c r="H118" s="34">
        <v>2200</v>
      </c>
      <c r="I118" s="32">
        <v>2.891175743665917</v>
      </c>
      <c r="J118" s="17">
        <v>73</v>
      </c>
      <c r="K118" s="25" t="s">
        <v>472</v>
      </c>
    </row>
    <row r="119" spans="1:11" ht="12.75">
      <c r="A119" s="6" t="s">
        <v>337</v>
      </c>
      <c r="B119" s="6" t="s">
        <v>61</v>
      </c>
      <c r="C119" s="7" t="s">
        <v>62</v>
      </c>
      <c r="D119" s="6" t="s">
        <v>47</v>
      </c>
      <c r="E119" s="22" t="s">
        <v>338</v>
      </c>
      <c r="F119" s="23">
        <v>9.406422762</v>
      </c>
      <c r="G119" s="23">
        <v>65</v>
      </c>
      <c r="H119" s="34">
        <v>5600</v>
      </c>
      <c r="I119" s="32">
        <v>6.0564068343412325</v>
      </c>
      <c r="J119" s="17">
        <v>9</v>
      </c>
      <c r="K119" s="25" t="s">
        <v>472</v>
      </c>
    </row>
    <row r="120" spans="1:11" ht="12.75">
      <c r="A120" s="6" t="s">
        <v>339</v>
      </c>
      <c r="B120" s="6" t="s">
        <v>71</v>
      </c>
      <c r="C120" s="7" t="s">
        <v>108</v>
      </c>
      <c r="D120" s="6" t="s">
        <v>58</v>
      </c>
      <c r="E120" s="22" t="s">
        <v>340</v>
      </c>
      <c r="F120" s="23">
        <v>13.5464688</v>
      </c>
      <c r="G120" s="23">
        <v>84</v>
      </c>
      <c r="H120" s="34">
        <v>31800</v>
      </c>
      <c r="I120" s="32">
        <v>2.4691248908693932</v>
      </c>
      <c r="J120" s="17">
        <v>89</v>
      </c>
      <c r="K120" s="25" t="s">
        <v>472</v>
      </c>
    </row>
    <row r="121" spans="1:11" ht="12.75">
      <c r="A121" s="6" t="s">
        <v>341</v>
      </c>
      <c r="B121" s="6" t="s">
        <v>45</v>
      </c>
      <c r="C121" s="7" t="s">
        <v>46</v>
      </c>
      <c r="D121" s="6" t="s">
        <v>54</v>
      </c>
      <c r="E121" s="22" t="s">
        <v>342</v>
      </c>
      <c r="F121" s="23">
        <v>3.582256986</v>
      </c>
      <c r="G121" s="23">
        <v>32</v>
      </c>
      <c r="H121" s="34">
        <v>1500</v>
      </c>
      <c r="I121" s="32">
        <v>5.152553753810694</v>
      </c>
      <c r="J121" s="17">
        <v>21</v>
      </c>
      <c r="K121" s="25" t="s">
        <v>472</v>
      </c>
    </row>
    <row r="122" spans="1:11" ht="12.75">
      <c r="A122" s="6" t="s">
        <v>343</v>
      </c>
      <c r="B122" s="6" t="s">
        <v>45</v>
      </c>
      <c r="C122" s="7" t="s">
        <v>46</v>
      </c>
      <c r="D122" s="6" t="s">
        <v>54</v>
      </c>
      <c r="E122" s="22" t="s">
        <v>344</v>
      </c>
      <c r="F122" s="23">
        <v>1.972822501</v>
      </c>
      <c r="G122" s="23">
        <v>8</v>
      </c>
      <c r="H122" s="34">
        <v>200</v>
      </c>
      <c r="I122" s="32">
        <v>5.4075142752033445</v>
      </c>
      <c r="J122" s="17">
        <v>18</v>
      </c>
      <c r="K122" s="25" t="s">
        <v>472</v>
      </c>
    </row>
    <row r="123" spans="1:11" ht="12.75">
      <c r="A123" s="6" t="s">
        <v>345</v>
      </c>
      <c r="B123" s="6" t="s">
        <v>40</v>
      </c>
      <c r="C123" s="7" t="s">
        <v>80</v>
      </c>
      <c r="D123" s="6" t="s">
        <v>54</v>
      </c>
      <c r="E123" s="22" t="s">
        <v>346</v>
      </c>
      <c r="F123" s="23">
        <v>4.2477071</v>
      </c>
      <c r="G123" s="23">
        <v>38</v>
      </c>
      <c r="H123" s="34">
        <v>100</v>
      </c>
      <c r="I123" s="32">
        <v>4.204951272251018</v>
      </c>
      <c r="J123" s="17">
        <v>38</v>
      </c>
      <c r="K123" s="25" t="s">
        <v>472</v>
      </c>
    </row>
    <row r="124" spans="1:11" ht="12.75">
      <c r="A124" s="6" t="s">
        <v>347</v>
      </c>
      <c r="B124" s="6" t="s">
        <v>71</v>
      </c>
      <c r="C124" s="7" t="s">
        <v>132</v>
      </c>
      <c r="D124" s="6" t="s">
        <v>54</v>
      </c>
      <c r="E124" s="22" t="s">
        <v>348</v>
      </c>
      <c r="F124" s="23">
        <v>2.180102473</v>
      </c>
      <c r="G124" s="23">
        <v>11</v>
      </c>
      <c r="H124" s="34">
        <v>1100</v>
      </c>
      <c r="I124" s="32">
        <v>1.7866501250423903</v>
      </c>
      <c r="J124" s="17">
        <v>117</v>
      </c>
      <c r="K124" s="25" t="s">
        <v>472</v>
      </c>
    </row>
    <row r="125" spans="1:11" ht="12.75">
      <c r="A125" s="6" t="s">
        <v>350</v>
      </c>
      <c r="B125" s="6" t="s">
        <v>45</v>
      </c>
      <c r="C125" s="7" t="s">
        <v>46</v>
      </c>
      <c r="D125" s="6" t="s">
        <v>58</v>
      </c>
      <c r="E125" s="22" t="s">
        <v>351</v>
      </c>
      <c r="F125" s="23">
        <v>8.747389753</v>
      </c>
      <c r="G125" s="23">
        <v>58</v>
      </c>
      <c r="H125" s="34">
        <v>400</v>
      </c>
      <c r="I125" s="32">
        <v>2.7700165205454224</v>
      </c>
      <c r="J125" s="17">
        <v>80</v>
      </c>
      <c r="K125" s="25" t="s">
        <v>472</v>
      </c>
    </row>
    <row r="126" spans="1:11" ht="12.75">
      <c r="A126" s="6" t="s">
        <v>353</v>
      </c>
      <c r="B126" s="6" t="s">
        <v>45</v>
      </c>
      <c r="C126" s="7" t="s">
        <v>46</v>
      </c>
      <c r="D126" s="6" t="s">
        <v>47</v>
      </c>
      <c r="E126" s="22" t="s">
        <v>354</v>
      </c>
      <c r="F126" s="23">
        <v>7.73099863</v>
      </c>
      <c r="G126" s="23">
        <v>55</v>
      </c>
      <c r="H126" s="34">
        <v>1800</v>
      </c>
      <c r="I126" s="32">
        <v>4.941868120094585</v>
      </c>
      <c r="J126" s="17">
        <v>23</v>
      </c>
      <c r="K126" s="25" t="s">
        <v>472</v>
      </c>
    </row>
    <row r="127" spans="1:11" ht="12.75">
      <c r="A127" s="6" t="s">
        <v>355</v>
      </c>
      <c r="B127" s="6" t="s">
        <v>45</v>
      </c>
      <c r="C127" s="7" t="s">
        <v>46</v>
      </c>
      <c r="D127" s="6" t="s">
        <v>47</v>
      </c>
      <c r="E127" s="22" t="s">
        <v>356</v>
      </c>
      <c r="F127" s="23">
        <v>5.973918862</v>
      </c>
      <c r="G127" s="23">
        <v>47</v>
      </c>
      <c r="H127" s="34">
        <v>10100</v>
      </c>
      <c r="I127" s="32">
        <v>5.981468361871061</v>
      </c>
      <c r="J127" s="17">
        <v>11</v>
      </c>
      <c r="K127" s="25" t="s">
        <v>472</v>
      </c>
    </row>
    <row r="128" spans="1:11" ht="12.75">
      <c r="A128" s="6" t="s">
        <v>357</v>
      </c>
      <c r="B128" s="6" t="s">
        <v>50</v>
      </c>
      <c r="C128" s="7" t="s">
        <v>57</v>
      </c>
      <c r="D128" s="6" t="s">
        <v>42</v>
      </c>
      <c r="E128" s="22" t="s">
        <v>358</v>
      </c>
      <c r="F128" s="23">
        <v>28.85643157</v>
      </c>
      <c r="G128" s="23">
        <v>128</v>
      </c>
      <c r="H128" s="34">
        <v>12700</v>
      </c>
      <c r="I128" s="32">
        <v>3.838816405631428</v>
      </c>
      <c r="J128" s="17">
        <v>47</v>
      </c>
      <c r="K128" s="24" t="s">
        <v>470</v>
      </c>
    </row>
    <row r="129" spans="1:11" ht="12.75">
      <c r="A129" s="6" t="s">
        <v>374</v>
      </c>
      <c r="B129" s="6" t="s">
        <v>40</v>
      </c>
      <c r="C129" s="7" t="s">
        <v>80</v>
      </c>
      <c r="D129" s="6" t="s">
        <v>54</v>
      </c>
      <c r="E129" s="22" t="s">
        <v>375</v>
      </c>
      <c r="F129" s="23">
        <v>9.570872913</v>
      </c>
      <c r="G129" s="23">
        <v>67</v>
      </c>
      <c r="H129" s="34">
        <v>5700</v>
      </c>
      <c r="I129" s="32">
        <v>3.299908896473759</v>
      </c>
      <c r="J129" s="17">
        <v>60</v>
      </c>
      <c r="K129" s="25" t="s">
        <v>472</v>
      </c>
    </row>
    <row r="130" spans="1:11" ht="12.75">
      <c r="A130" s="6" t="s">
        <v>376</v>
      </c>
      <c r="B130" s="6" t="s">
        <v>50</v>
      </c>
      <c r="C130" s="7" t="s">
        <v>57</v>
      </c>
      <c r="D130" s="6" t="s">
        <v>58</v>
      </c>
      <c r="E130" s="22" t="s">
        <v>377</v>
      </c>
      <c r="F130" s="23">
        <v>27.22747956</v>
      </c>
      <c r="G130" s="23">
        <v>122</v>
      </c>
      <c r="H130" s="34">
        <v>12700</v>
      </c>
      <c r="I130" s="32">
        <v>2.853682353596845</v>
      </c>
      <c r="J130" s="17">
        <v>75</v>
      </c>
      <c r="K130" s="24" t="s">
        <v>470</v>
      </c>
    </row>
    <row r="131" spans="1:11" ht="12.75">
      <c r="A131" s="6" t="s">
        <v>378</v>
      </c>
      <c r="B131" s="6" t="s">
        <v>45</v>
      </c>
      <c r="C131" s="7" t="s">
        <v>46</v>
      </c>
      <c r="D131" s="6" t="s">
        <v>47</v>
      </c>
      <c r="E131" s="22" t="s">
        <v>379</v>
      </c>
      <c r="F131" s="23">
        <v>4.386013217</v>
      </c>
      <c r="G131" s="23">
        <v>40</v>
      </c>
      <c r="H131" s="34">
        <v>500</v>
      </c>
      <c r="I131" s="32">
        <v>5.6528965411881344</v>
      </c>
      <c r="J131" s="17">
        <v>16</v>
      </c>
      <c r="K131" s="25" t="s">
        <v>472</v>
      </c>
    </row>
    <row r="132" spans="1:11" ht="12.75">
      <c r="A132" s="6" t="s">
        <v>382</v>
      </c>
      <c r="B132" s="6" t="s">
        <v>50</v>
      </c>
      <c r="C132" s="7" t="s">
        <v>57</v>
      </c>
      <c r="D132" s="6" t="s">
        <v>42</v>
      </c>
      <c r="E132" s="22" t="s">
        <v>383</v>
      </c>
      <c r="F132" s="23">
        <v>45.49077762</v>
      </c>
      <c r="G132" s="23">
        <v>158</v>
      </c>
      <c r="H132" s="34">
        <v>10400</v>
      </c>
      <c r="I132" s="32">
        <v>1.4834476860018344</v>
      </c>
      <c r="J132" s="17">
        <v>129</v>
      </c>
      <c r="K132" s="24" t="s">
        <v>470</v>
      </c>
    </row>
    <row r="133" spans="1:11" ht="12.75">
      <c r="A133" s="6" t="s">
        <v>384</v>
      </c>
      <c r="B133" s="6" t="s">
        <v>71</v>
      </c>
      <c r="C133" s="7" t="s">
        <v>108</v>
      </c>
      <c r="D133" s="6" t="s">
        <v>54</v>
      </c>
      <c r="E133" s="22" t="s">
        <v>385</v>
      </c>
      <c r="F133" s="23">
        <v>1.211690541</v>
      </c>
      <c r="G133" s="23">
        <v>2</v>
      </c>
      <c r="H133" s="34">
        <v>100</v>
      </c>
      <c r="I133" s="32">
        <v>2.752025820999478</v>
      </c>
      <c r="J133" s="17">
        <v>82</v>
      </c>
      <c r="K133" s="25" t="s">
        <v>472</v>
      </c>
    </row>
    <row r="134" spans="1:11" ht="12.75">
      <c r="A134" s="6" t="s">
        <v>386</v>
      </c>
      <c r="B134" s="6" t="s">
        <v>45</v>
      </c>
      <c r="C134" s="7" t="s">
        <v>46</v>
      </c>
      <c r="D134" s="6" t="s">
        <v>54</v>
      </c>
      <c r="E134" s="22" t="s">
        <v>387</v>
      </c>
      <c r="F134" s="23">
        <v>4.200569938</v>
      </c>
      <c r="G134" s="23">
        <v>37</v>
      </c>
      <c r="H134" s="34">
        <v>300</v>
      </c>
      <c r="I134" s="32">
        <v>4.40097039393605</v>
      </c>
      <c r="J134" s="17">
        <v>32</v>
      </c>
      <c r="K134" s="25" t="s">
        <v>472</v>
      </c>
    </row>
    <row r="135" spans="1:11" ht="12.75">
      <c r="A135" s="6" t="s">
        <v>388</v>
      </c>
      <c r="B135" s="6" t="s">
        <v>45</v>
      </c>
      <c r="C135" s="7" t="s">
        <v>46</v>
      </c>
      <c r="D135" s="6" t="s">
        <v>54</v>
      </c>
      <c r="E135" s="22" t="s">
        <v>389</v>
      </c>
      <c r="F135" s="23">
        <v>1.651065945</v>
      </c>
      <c r="G135" s="23">
        <v>4</v>
      </c>
      <c r="H135" s="34">
        <v>100</v>
      </c>
      <c r="I135" s="32">
        <v>6.507496350962358</v>
      </c>
      <c r="J135" s="17">
        <v>6</v>
      </c>
      <c r="K135" s="25" t="s">
        <v>472</v>
      </c>
    </row>
    <row r="136" spans="1:11" ht="12.75">
      <c r="A136" s="6" t="s">
        <v>390</v>
      </c>
      <c r="B136" s="6" t="s">
        <v>71</v>
      </c>
      <c r="C136" s="7" t="s">
        <v>141</v>
      </c>
      <c r="D136" s="6" t="s">
        <v>58</v>
      </c>
      <c r="E136" s="22" t="s">
        <v>391</v>
      </c>
      <c r="F136" s="23">
        <v>12.28881882</v>
      </c>
      <c r="G136" s="23">
        <v>81</v>
      </c>
      <c r="H136" s="34">
        <v>300</v>
      </c>
      <c r="I136" s="32">
        <v>2.040393822697865</v>
      </c>
      <c r="J136" s="17">
        <v>107</v>
      </c>
      <c r="K136" s="25" t="s">
        <v>472</v>
      </c>
    </row>
    <row r="137" spans="1:11" ht="12.75">
      <c r="A137" s="6" t="s">
        <v>392</v>
      </c>
      <c r="B137" s="6" t="s">
        <v>40</v>
      </c>
      <c r="C137" s="7" t="s">
        <v>57</v>
      </c>
      <c r="D137" s="6" t="s">
        <v>42</v>
      </c>
      <c r="E137" s="22" t="s">
        <v>393</v>
      </c>
      <c r="F137" s="23">
        <v>51.81162194</v>
      </c>
      <c r="G137" s="23">
        <v>161</v>
      </c>
      <c r="H137" s="34">
        <v>21200</v>
      </c>
      <c r="I137" s="32">
        <v>0</v>
      </c>
      <c r="J137" s="17">
        <v>161</v>
      </c>
      <c r="K137" s="26" t="s">
        <v>471</v>
      </c>
    </row>
    <row r="138" spans="1:11" ht="12.75">
      <c r="A138" s="6" t="s">
        <v>394</v>
      </c>
      <c r="B138" s="6" t="s">
        <v>50</v>
      </c>
      <c r="C138" s="7" t="s">
        <v>57</v>
      </c>
      <c r="D138" s="6" t="s">
        <v>47</v>
      </c>
      <c r="E138" s="22" t="s">
        <v>395</v>
      </c>
      <c r="F138" s="23">
        <v>17.66818512</v>
      </c>
      <c r="G138" s="23">
        <v>95</v>
      </c>
      <c r="H138" s="34">
        <v>18800</v>
      </c>
      <c r="I138" s="32">
        <v>2.164122223022793</v>
      </c>
      <c r="J138" s="17">
        <v>103</v>
      </c>
      <c r="K138" s="26" t="s">
        <v>471</v>
      </c>
    </row>
    <row r="139" spans="1:11" ht="12.75">
      <c r="A139" s="6" t="s">
        <v>396</v>
      </c>
      <c r="B139" s="6" t="s">
        <v>45</v>
      </c>
      <c r="C139" s="7" t="s">
        <v>46</v>
      </c>
      <c r="D139" s="6" t="s">
        <v>54</v>
      </c>
      <c r="E139" s="22" t="s">
        <v>397</v>
      </c>
      <c r="F139" s="23">
        <v>2.637767518</v>
      </c>
      <c r="G139" s="23">
        <v>20</v>
      </c>
      <c r="H139" s="34">
        <v>1400</v>
      </c>
      <c r="I139" s="32">
        <v>3.3537497636144664</v>
      </c>
      <c r="J139" s="17">
        <v>56</v>
      </c>
      <c r="K139" s="25" t="s">
        <v>472</v>
      </c>
    </row>
    <row r="140" spans="1:11" ht="12.75">
      <c r="A140" s="6" t="s">
        <v>398</v>
      </c>
      <c r="B140" s="6" t="s">
        <v>83</v>
      </c>
      <c r="C140" s="7" t="s">
        <v>41</v>
      </c>
      <c r="D140" s="6" t="s">
        <v>58</v>
      </c>
      <c r="E140" s="22" t="s">
        <v>399</v>
      </c>
      <c r="F140" s="23">
        <v>10.23688368</v>
      </c>
      <c r="G140" s="23">
        <v>71</v>
      </c>
      <c r="H140" s="34">
        <v>3900</v>
      </c>
      <c r="I140" s="32">
        <v>2.757037131270717</v>
      </c>
      <c r="J140" s="17">
        <v>81</v>
      </c>
      <c r="K140" s="25" t="s">
        <v>472</v>
      </c>
    </row>
    <row r="141" spans="1:11" ht="12.75">
      <c r="A141" s="6" t="s">
        <v>400</v>
      </c>
      <c r="B141" s="6" t="s">
        <v>40</v>
      </c>
      <c r="C141" s="7" t="s">
        <v>57</v>
      </c>
      <c r="D141" s="6" t="s">
        <v>58</v>
      </c>
      <c r="E141" s="22" t="s">
        <v>401</v>
      </c>
      <c r="F141" s="23">
        <v>35.10952076</v>
      </c>
      <c r="G141" s="23">
        <v>142</v>
      </c>
      <c r="H141" s="34">
        <v>50200</v>
      </c>
      <c r="I141" s="32">
        <v>0.5682448537440589</v>
      </c>
      <c r="J141" s="17">
        <v>152</v>
      </c>
      <c r="K141" s="26" t="s">
        <v>471</v>
      </c>
    </row>
    <row r="142" spans="1:11" ht="12.75">
      <c r="A142" s="6" t="s">
        <v>404</v>
      </c>
      <c r="B142" s="6" t="s">
        <v>50</v>
      </c>
      <c r="C142" s="7" t="s">
        <v>57</v>
      </c>
      <c r="D142" s="6" t="s">
        <v>58</v>
      </c>
      <c r="E142" s="22" t="s">
        <v>405</v>
      </c>
      <c r="F142" s="23">
        <v>21.35556473</v>
      </c>
      <c r="G142" s="23">
        <v>106</v>
      </c>
      <c r="H142" s="34">
        <v>800</v>
      </c>
      <c r="I142" s="32">
        <v>2.3947012379811685</v>
      </c>
      <c r="J142" s="17">
        <v>92</v>
      </c>
      <c r="K142" s="24" t="s">
        <v>470</v>
      </c>
    </row>
    <row r="143" spans="1:11" ht="12.75">
      <c r="A143" s="6" t="s">
        <v>406</v>
      </c>
      <c r="B143" s="6" t="s">
        <v>45</v>
      </c>
      <c r="C143" s="7" t="s">
        <v>46</v>
      </c>
      <c r="D143" s="6" t="s">
        <v>54</v>
      </c>
      <c r="E143" s="22" t="s">
        <v>407</v>
      </c>
      <c r="F143" s="23">
        <v>1.568282249</v>
      </c>
      <c r="G143" s="23">
        <v>3</v>
      </c>
      <c r="H143" s="34">
        <v>200</v>
      </c>
      <c r="I143" s="32">
        <v>3.6797949539015966</v>
      </c>
      <c r="J143" s="17">
        <v>51</v>
      </c>
      <c r="K143" s="25" t="s">
        <v>472</v>
      </c>
    </row>
    <row r="144" spans="1:11" ht="12.75">
      <c r="A144" s="6" t="s">
        <v>408</v>
      </c>
      <c r="B144" s="6" t="s">
        <v>45</v>
      </c>
      <c r="C144" s="7" t="s">
        <v>46</v>
      </c>
      <c r="D144" s="6" t="s">
        <v>54</v>
      </c>
      <c r="E144" s="22" t="s">
        <v>409</v>
      </c>
      <c r="F144" s="23">
        <v>3.176612453</v>
      </c>
      <c r="G144" s="23">
        <v>28</v>
      </c>
      <c r="H144" s="34">
        <v>300</v>
      </c>
      <c r="I144" s="32">
        <v>0.8103532405051702</v>
      </c>
      <c r="J144" s="17">
        <v>148</v>
      </c>
      <c r="K144" s="25" t="s">
        <v>472</v>
      </c>
    </row>
    <row r="145" spans="1:11" ht="12.75">
      <c r="A145" s="6" t="s">
        <v>410</v>
      </c>
      <c r="B145" s="6" t="s">
        <v>40</v>
      </c>
      <c r="C145" s="7" t="s">
        <v>80</v>
      </c>
      <c r="D145" s="6" t="s">
        <v>58</v>
      </c>
      <c r="E145" s="22" t="s">
        <v>411</v>
      </c>
      <c r="F145" s="23">
        <v>8.98970911</v>
      </c>
      <c r="G145" s="23">
        <v>60</v>
      </c>
      <c r="H145" s="34">
        <v>4200</v>
      </c>
      <c r="I145" s="32">
        <v>3.141305582857714</v>
      </c>
      <c r="J145" s="17">
        <v>69</v>
      </c>
      <c r="K145" s="25" t="s">
        <v>472</v>
      </c>
    </row>
    <row r="146" spans="1:11" ht="12.75">
      <c r="A146" s="6" t="s">
        <v>413</v>
      </c>
      <c r="B146" s="6" t="s">
        <v>45</v>
      </c>
      <c r="C146" s="7" t="s">
        <v>68</v>
      </c>
      <c r="D146" s="6" t="s">
        <v>42</v>
      </c>
      <c r="E146" s="22" t="s">
        <v>414</v>
      </c>
      <c r="F146" s="23">
        <v>25.14336596</v>
      </c>
      <c r="G146" s="23">
        <v>114</v>
      </c>
      <c r="H146" s="34">
        <v>4900</v>
      </c>
      <c r="I146" s="32">
        <v>2.625421671741878</v>
      </c>
      <c r="J146" s="17">
        <v>84</v>
      </c>
      <c r="K146" s="24" t="s">
        <v>470</v>
      </c>
    </row>
    <row r="147" spans="1:11" ht="12.75">
      <c r="A147" s="6" t="s">
        <v>415</v>
      </c>
      <c r="B147" s="6" t="s">
        <v>83</v>
      </c>
      <c r="C147" s="7" t="s">
        <v>108</v>
      </c>
      <c r="D147" s="6" t="s">
        <v>47</v>
      </c>
      <c r="E147" s="22" t="s">
        <v>416</v>
      </c>
      <c r="F147" s="23">
        <v>7.891961245</v>
      </c>
      <c r="G147" s="23">
        <v>56</v>
      </c>
      <c r="H147" s="34">
        <v>6700</v>
      </c>
      <c r="I147" s="32">
        <v>2.781122124659616</v>
      </c>
      <c r="J147" s="17">
        <v>78</v>
      </c>
      <c r="K147" s="25" t="s">
        <v>472</v>
      </c>
    </row>
    <row r="148" spans="1:11" ht="12.75">
      <c r="A148" s="6" t="s">
        <v>417</v>
      </c>
      <c r="B148" s="6" t="s">
        <v>45</v>
      </c>
      <c r="C148" s="7" t="s">
        <v>46</v>
      </c>
      <c r="D148" s="6" t="s">
        <v>47</v>
      </c>
      <c r="E148" s="22" t="s">
        <v>418</v>
      </c>
      <c r="F148" s="23">
        <v>7.503061107</v>
      </c>
      <c r="G148" s="23">
        <v>54</v>
      </c>
      <c r="H148" s="34">
        <v>200</v>
      </c>
      <c r="I148" s="32">
        <v>2.3958196984092774</v>
      </c>
      <c r="J148" s="17">
        <v>91</v>
      </c>
      <c r="K148" s="25" t="s">
        <v>472</v>
      </c>
    </row>
    <row r="149" spans="1:11" ht="12.75">
      <c r="A149" s="6" t="s">
        <v>420</v>
      </c>
      <c r="B149" s="6" t="s">
        <v>83</v>
      </c>
      <c r="C149" s="7" t="s">
        <v>108</v>
      </c>
      <c r="D149" s="6" t="s">
        <v>58</v>
      </c>
      <c r="E149" s="22" t="s">
        <v>421</v>
      </c>
      <c r="F149" s="23">
        <v>23.97415746</v>
      </c>
      <c r="G149" s="23">
        <v>113</v>
      </c>
      <c r="H149" s="34">
        <v>1100</v>
      </c>
      <c r="I149" s="32">
        <v>4.1869648050222255</v>
      </c>
      <c r="J149" s="17">
        <v>39</v>
      </c>
      <c r="K149" s="25" t="s">
        <v>472</v>
      </c>
    </row>
    <row r="150" spans="1:11" ht="12.75">
      <c r="A150" s="6" t="s">
        <v>423</v>
      </c>
      <c r="B150" s="6" t="s">
        <v>50</v>
      </c>
      <c r="C150" s="7" t="s">
        <v>57</v>
      </c>
      <c r="D150" s="6" t="s">
        <v>42</v>
      </c>
      <c r="E150" s="22" t="s">
        <v>424</v>
      </c>
      <c r="F150" s="23">
        <v>32.37794892</v>
      </c>
      <c r="G150" s="23">
        <v>136</v>
      </c>
      <c r="H150" s="34">
        <v>6300</v>
      </c>
      <c r="I150" s="32">
        <v>1.0699024117753313</v>
      </c>
      <c r="J150" s="17">
        <v>141</v>
      </c>
      <c r="K150" s="24" t="s">
        <v>470</v>
      </c>
    </row>
    <row r="151" spans="1:11" ht="12.75">
      <c r="A151" s="6" t="s">
        <v>427</v>
      </c>
      <c r="B151" s="6" t="s">
        <v>61</v>
      </c>
      <c r="C151" s="7" t="s">
        <v>62</v>
      </c>
      <c r="D151" s="6" t="s">
        <v>54</v>
      </c>
      <c r="E151" s="22" t="s">
        <v>428</v>
      </c>
      <c r="F151" s="23">
        <v>18.43466214</v>
      </c>
      <c r="G151" s="23">
        <v>98</v>
      </c>
      <c r="H151" s="34">
        <v>400</v>
      </c>
      <c r="I151" s="32">
        <v>1.2314951728305834</v>
      </c>
      <c r="J151" s="17">
        <v>138</v>
      </c>
      <c r="K151" s="25" t="s">
        <v>472</v>
      </c>
    </row>
    <row r="152" spans="1:11" ht="12.75">
      <c r="A152" s="6" t="s">
        <v>430</v>
      </c>
      <c r="B152" s="6" t="s">
        <v>40</v>
      </c>
      <c r="C152" s="7" t="s">
        <v>51</v>
      </c>
      <c r="D152" s="6" t="s">
        <v>47</v>
      </c>
      <c r="E152" s="22" t="s">
        <v>431</v>
      </c>
      <c r="F152" s="23">
        <v>9.220664261</v>
      </c>
      <c r="G152" s="23">
        <v>62</v>
      </c>
      <c r="H152" s="34">
        <v>1700</v>
      </c>
      <c r="I152" s="32">
        <v>4.8195470463661305</v>
      </c>
      <c r="J152" s="17">
        <v>26</v>
      </c>
      <c r="K152" s="25" t="s">
        <v>472</v>
      </c>
    </row>
    <row r="153" spans="1:11" ht="12.75">
      <c r="A153" s="6" t="s">
        <v>432</v>
      </c>
      <c r="B153" s="6" t="s">
        <v>45</v>
      </c>
      <c r="C153" s="7" t="s">
        <v>80</v>
      </c>
      <c r="D153" s="6" t="s">
        <v>47</v>
      </c>
      <c r="E153" s="22" t="s">
        <v>433</v>
      </c>
      <c r="F153" s="23">
        <v>10.32780481</v>
      </c>
      <c r="G153" s="23">
        <v>72</v>
      </c>
      <c r="H153" s="34">
        <v>13500</v>
      </c>
      <c r="I153" s="32">
        <v>7.1925286616531245</v>
      </c>
      <c r="J153" s="17">
        <v>5</v>
      </c>
      <c r="K153" s="25" t="s">
        <v>472</v>
      </c>
    </row>
    <row r="154" spans="1:11" ht="12.75">
      <c r="A154" s="6" t="s">
        <v>434</v>
      </c>
      <c r="B154" s="6" t="s">
        <v>45</v>
      </c>
      <c r="C154" s="7" t="s">
        <v>68</v>
      </c>
      <c r="D154" s="6" t="s">
        <v>58</v>
      </c>
      <c r="E154" s="22" t="s">
        <v>435</v>
      </c>
      <c r="F154" s="23">
        <v>22.72560214</v>
      </c>
      <c r="G154" s="23">
        <v>109</v>
      </c>
      <c r="H154" s="34">
        <v>2500</v>
      </c>
      <c r="I154" s="32">
        <v>1.9645774143551527</v>
      </c>
      <c r="J154" s="17">
        <v>112</v>
      </c>
      <c r="K154" s="24" t="s">
        <v>470</v>
      </c>
    </row>
    <row r="155" spans="1:11" ht="12.75">
      <c r="A155" s="6" t="s">
        <v>438</v>
      </c>
      <c r="B155" s="6" t="s">
        <v>50</v>
      </c>
      <c r="C155" s="7" t="s">
        <v>57</v>
      </c>
      <c r="D155" s="6" t="s">
        <v>42</v>
      </c>
      <c r="E155" s="22" t="s">
        <v>439</v>
      </c>
      <c r="F155" s="23">
        <v>25.7596686</v>
      </c>
      <c r="G155" s="23">
        <v>116</v>
      </c>
      <c r="H155" s="34">
        <v>39000</v>
      </c>
      <c r="I155" s="32">
        <v>2.2235187722105416</v>
      </c>
      <c r="J155" s="17">
        <v>101</v>
      </c>
      <c r="K155" s="24" t="s">
        <v>470</v>
      </c>
    </row>
    <row r="156" spans="1:11" ht="12.75">
      <c r="A156" s="6" t="s">
        <v>440</v>
      </c>
      <c r="B156" s="6" t="s">
        <v>45</v>
      </c>
      <c r="C156" s="7" t="s">
        <v>46</v>
      </c>
      <c r="D156" s="6" t="s">
        <v>58</v>
      </c>
      <c r="E156" s="22" t="s">
        <v>441</v>
      </c>
      <c r="F156" s="23">
        <v>6.003935613</v>
      </c>
      <c r="G156" s="23">
        <v>48</v>
      </c>
      <c r="H156" s="34">
        <v>3000</v>
      </c>
      <c r="I156" s="32">
        <v>2.5903881112394296</v>
      </c>
      <c r="J156" s="17">
        <v>85</v>
      </c>
      <c r="K156" s="25" t="s">
        <v>472</v>
      </c>
    </row>
    <row r="157" spans="1:11" ht="12.75">
      <c r="A157" s="6" t="s">
        <v>442</v>
      </c>
      <c r="B157" s="6" t="s">
        <v>40</v>
      </c>
      <c r="C157" s="7" t="s">
        <v>80</v>
      </c>
      <c r="D157" s="6" t="s">
        <v>54</v>
      </c>
      <c r="E157" s="22" t="s">
        <v>443</v>
      </c>
      <c r="F157" s="23">
        <v>4.173963904</v>
      </c>
      <c r="G157" s="23">
        <v>36</v>
      </c>
      <c r="H157" s="34">
        <v>400</v>
      </c>
      <c r="I157" s="32">
        <v>5.430603570485417</v>
      </c>
      <c r="J157" s="17">
        <v>17</v>
      </c>
      <c r="K157" s="25" t="s">
        <v>472</v>
      </c>
    </row>
    <row r="158" spans="1:11" ht="12.75">
      <c r="A158" s="6" t="s">
        <v>444</v>
      </c>
      <c r="B158" s="6" t="s">
        <v>45</v>
      </c>
      <c r="C158" s="7" t="s">
        <v>46</v>
      </c>
      <c r="D158" s="6" t="s">
        <v>54</v>
      </c>
      <c r="E158" s="22" t="s">
        <v>445</v>
      </c>
      <c r="F158" s="23">
        <v>3.192286194</v>
      </c>
      <c r="G158" s="23">
        <v>29</v>
      </c>
      <c r="H158" s="34">
        <v>2500</v>
      </c>
      <c r="I158" s="32">
        <v>1.617250624354269</v>
      </c>
      <c r="J158" s="17">
        <v>125</v>
      </c>
      <c r="K158" s="25" t="s">
        <v>472</v>
      </c>
    </row>
    <row r="159" spans="1:11" ht="12.75">
      <c r="A159" s="6" t="s">
        <v>446</v>
      </c>
      <c r="B159" s="6" t="s">
        <v>50</v>
      </c>
      <c r="C159" s="7" t="s">
        <v>57</v>
      </c>
      <c r="D159" s="6" t="s">
        <v>42</v>
      </c>
      <c r="E159" s="22" t="s">
        <v>447</v>
      </c>
      <c r="F159" s="23">
        <v>25.95364265</v>
      </c>
      <c r="G159" s="23">
        <v>117</v>
      </c>
      <c r="H159" s="34">
        <v>48400</v>
      </c>
      <c r="I159" s="32">
        <v>3.335103608527865</v>
      </c>
      <c r="J159" s="17">
        <v>58</v>
      </c>
      <c r="K159" s="24" t="s">
        <v>470</v>
      </c>
    </row>
    <row r="160" spans="1:11" ht="12.75">
      <c r="A160" s="6" t="s">
        <v>448</v>
      </c>
      <c r="B160" s="6" t="s">
        <v>61</v>
      </c>
      <c r="C160" s="7" t="s">
        <v>46</v>
      </c>
      <c r="D160" s="6" t="s">
        <v>54</v>
      </c>
      <c r="E160" s="22" t="s">
        <v>449</v>
      </c>
      <c r="F160" s="23">
        <v>4.25270607</v>
      </c>
      <c r="G160" s="23">
        <v>39</v>
      </c>
      <c r="H160" s="34">
        <v>18300</v>
      </c>
      <c r="I160" s="32">
        <v>0.9508190913448391</v>
      </c>
      <c r="J160" s="17">
        <v>143</v>
      </c>
      <c r="K160" s="25" t="s">
        <v>472</v>
      </c>
    </row>
    <row r="161" spans="1:11" ht="12.75">
      <c r="A161" s="6" t="s">
        <v>450</v>
      </c>
      <c r="B161" s="6" t="s">
        <v>61</v>
      </c>
      <c r="C161" s="7" t="s">
        <v>62</v>
      </c>
      <c r="D161" s="6" t="s">
        <v>47</v>
      </c>
      <c r="E161" s="22" t="s">
        <v>451</v>
      </c>
      <c r="F161" s="23">
        <v>5.612733126</v>
      </c>
      <c r="G161" s="23">
        <v>46</v>
      </c>
      <c r="H161" s="34">
        <v>300</v>
      </c>
      <c r="I161" s="32">
        <v>4.217655660824267</v>
      </c>
      <c r="J161" s="17">
        <v>37</v>
      </c>
      <c r="K161" s="25" t="s">
        <v>472</v>
      </c>
    </row>
    <row r="162" spans="1:11" ht="12.75">
      <c r="A162" s="6" t="s">
        <v>452</v>
      </c>
      <c r="B162" s="6" t="s">
        <v>45</v>
      </c>
      <c r="C162" s="7" t="s">
        <v>68</v>
      </c>
      <c r="D162" s="6" t="s">
        <v>58</v>
      </c>
      <c r="E162" s="22" t="s">
        <v>453</v>
      </c>
      <c r="F162" s="23">
        <v>22.98606332</v>
      </c>
      <c r="G162" s="23">
        <v>110</v>
      </c>
      <c r="H162" s="34">
        <v>13500</v>
      </c>
      <c r="I162" s="32">
        <v>1.4014945646759795</v>
      </c>
      <c r="J162" s="17">
        <v>132</v>
      </c>
      <c r="K162" s="24" t="s">
        <v>470</v>
      </c>
    </row>
    <row r="163" spans="1:11" ht="12.75">
      <c r="A163" s="6" t="s">
        <v>456</v>
      </c>
      <c r="B163" s="6" t="s">
        <v>61</v>
      </c>
      <c r="C163" s="7" t="s">
        <v>62</v>
      </c>
      <c r="D163" s="6" t="s">
        <v>47</v>
      </c>
      <c r="E163" s="22" t="s">
        <v>457</v>
      </c>
      <c r="F163" s="23">
        <v>10.0766956</v>
      </c>
      <c r="G163" s="23">
        <v>70</v>
      </c>
      <c r="H163" s="34">
        <v>6100</v>
      </c>
      <c r="I163" s="32">
        <v>2.5826613129517417</v>
      </c>
      <c r="J163" s="17">
        <v>86</v>
      </c>
      <c r="K163" s="25" t="s">
        <v>472</v>
      </c>
    </row>
    <row r="164" spans="1:11" ht="12.75">
      <c r="A164" s="6" t="s">
        <v>459</v>
      </c>
      <c r="B164" s="6" t="s">
        <v>71</v>
      </c>
      <c r="C164" s="7" t="s">
        <v>108</v>
      </c>
      <c r="D164" s="6" t="s">
        <v>58</v>
      </c>
      <c r="E164" s="22" t="s">
        <v>460</v>
      </c>
      <c r="F164" s="23">
        <v>12.28730456</v>
      </c>
      <c r="G164" s="23">
        <v>80</v>
      </c>
      <c r="H164" s="34">
        <v>18100</v>
      </c>
      <c r="I164" s="32">
        <v>3.276866309891642</v>
      </c>
      <c r="J164" s="17">
        <v>63</v>
      </c>
      <c r="K164" s="25" t="s">
        <v>472</v>
      </c>
    </row>
    <row r="165" spans="1:11" ht="12.75">
      <c r="A165" s="6" t="s">
        <v>462</v>
      </c>
      <c r="B165" s="6" t="s">
        <v>40</v>
      </c>
      <c r="C165" s="7" t="s">
        <v>80</v>
      </c>
      <c r="D165" s="6" t="s">
        <v>58</v>
      </c>
      <c r="E165" s="22" t="s">
        <v>463</v>
      </c>
      <c r="F165" s="23">
        <v>31.774072</v>
      </c>
      <c r="G165" s="23">
        <v>133</v>
      </c>
      <c r="H165" s="34">
        <v>29300</v>
      </c>
      <c r="I165" s="32">
        <v>1.6295721574376063</v>
      </c>
      <c r="J165" s="17">
        <v>124</v>
      </c>
      <c r="K165" s="24" t="s">
        <v>470</v>
      </c>
    </row>
    <row r="166" spans="1:11" ht="12.75">
      <c r="A166" s="6" t="s">
        <v>464</v>
      </c>
      <c r="B166" s="6" t="s">
        <v>50</v>
      </c>
      <c r="C166" s="7" t="s">
        <v>57</v>
      </c>
      <c r="D166" s="6" t="s">
        <v>58</v>
      </c>
      <c r="E166" s="22" t="s">
        <v>465</v>
      </c>
      <c r="F166" s="23">
        <v>30.38837292</v>
      </c>
      <c r="G166" s="23">
        <v>129</v>
      </c>
      <c r="H166" s="34">
        <v>18300</v>
      </c>
      <c r="I166" s="32">
        <v>1.99863907911163</v>
      </c>
      <c r="J166" s="17">
        <v>109</v>
      </c>
      <c r="K166" s="24" t="s">
        <v>470</v>
      </c>
    </row>
    <row r="167" spans="1:11" ht="13.5" thickBot="1">
      <c r="A167" s="6" t="s">
        <v>466</v>
      </c>
      <c r="B167" s="6" t="s">
        <v>50</v>
      </c>
      <c r="C167" s="7" t="s">
        <v>57</v>
      </c>
      <c r="D167" s="6" t="s">
        <v>42</v>
      </c>
      <c r="E167" s="27" t="s">
        <v>467</v>
      </c>
      <c r="F167" s="28">
        <v>27.02432848</v>
      </c>
      <c r="G167" s="28">
        <v>120</v>
      </c>
      <c r="H167" s="29">
        <v>10200</v>
      </c>
      <c r="I167" s="33">
        <v>2.2728688553633023</v>
      </c>
      <c r="J167" s="30">
        <v>99</v>
      </c>
      <c r="K167" s="31" t="s">
        <v>471</v>
      </c>
    </row>
    <row r="168" spans="5:8" ht="12.75">
      <c r="E168" s="16" t="s">
        <v>480</v>
      </c>
      <c r="F168" s="8"/>
      <c r="G168" s="8"/>
      <c r="H168" s="8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spans="3:8" ht="12.75">
      <c r="C185" s="6"/>
      <c r="F185" s="13"/>
      <c r="G185" s="13"/>
      <c r="H185" s="13"/>
    </row>
    <row r="186" spans="3:8" ht="12.75">
      <c r="C186" s="6"/>
      <c r="F186" s="13"/>
      <c r="G186" s="13"/>
      <c r="H186" s="13"/>
    </row>
    <row r="187" spans="3:8" ht="12.75">
      <c r="C187" s="6"/>
      <c r="F187" s="13"/>
      <c r="G187" s="13"/>
      <c r="H187" s="13"/>
    </row>
    <row r="188" spans="3:8" ht="12.75">
      <c r="C188" s="6"/>
      <c r="F188" s="13"/>
      <c r="G188" s="13"/>
      <c r="H188" s="13"/>
    </row>
    <row r="189" spans="3:8" ht="12.75">
      <c r="C189" s="6"/>
      <c r="F189" s="13"/>
      <c r="G189" s="13"/>
      <c r="H189" s="13"/>
    </row>
    <row r="190" spans="3:8" ht="12.75">
      <c r="C190" s="6"/>
      <c r="F190" s="13"/>
      <c r="G190" s="13"/>
      <c r="H190" s="13"/>
    </row>
    <row r="191" spans="3:8" ht="12.75">
      <c r="C191" s="6"/>
      <c r="F191" s="13"/>
      <c r="G191" s="13"/>
      <c r="H191" s="13"/>
    </row>
    <row r="192" spans="3:8" ht="12.75">
      <c r="C192" s="6"/>
      <c r="F192" s="13"/>
      <c r="G192" s="13"/>
      <c r="H192" s="13"/>
    </row>
    <row r="193" spans="3:8" ht="12.75">
      <c r="C193" s="6"/>
      <c r="F193" s="13"/>
      <c r="G193" s="13"/>
      <c r="H193" s="13"/>
    </row>
    <row r="194" spans="3:8" ht="12.75">
      <c r="C194" s="6"/>
      <c r="F194" s="13"/>
      <c r="G194" s="13"/>
      <c r="H194" s="13"/>
    </row>
    <row r="195" spans="3:8" ht="12.75">
      <c r="C195" s="6"/>
      <c r="F195" s="13"/>
      <c r="G195" s="13"/>
      <c r="H195" s="13"/>
    </row>
    <row r="196" spans="3:8" ht="12.75">
      <c r="C196" s="6"/>
      <c r="F196" s="13"/>
      <c r="G196" s="13"/>
      <c r="H196" s="13"/>
    </row>
    <row r="197" spans="3:8" ht="12.75">
      <c r="C197" s="6"/>
      <c r="F197" s="13"/>
      <c r="G197" s="13"/>
      <c r="H197" s="13"/>
    </row>
    <row r="198" spans="3:8" ht="12.75">
      <c r="C198" s="6"/>
      <c r="F198" s="13"/>
      <c r="G198" s="13"/>
      <c r="H198" s="13"/>
    </row>
    <row r="199" spans="3:8" ht="12.75">
      <c r="C199" s="6"/>
      <c r="F199" s="13"/>
      <c r="G199" s="13"/>
      <c r="H199" s="13"/>
    </row>
    <row r="200" spans="3:8" ht="12.75">
      <c r="C200" s="6"/>
      <c r="F200" s="13"/>
      <c r="G200" s="13"/>
      <c r="H200" s="13"/>
    </row>
    <row r="201" spans="3:8" ht="12.75">
      <c r="C201" s="6"/>
      <c r="F201" s="13"/>
      <c r="G201" s="13"/>
      <c r="H201" s="13"/>
    </row>
    <row r="202" spans="3:8" ht="12.75">
      <c r="C202" s="6"/>
      <c r="F202" s="13"/>
      <c r="G202" s="13"/>
      <c r="H202" s="13"/>
    </row>
    <row r="203" spans="3:8" ht="12.75">
      <c r="C203" s="6"/>
      <c r="F203" s="13"/>
      <c r="G203" s="13"/>
      <c r="H203" s="13"/>
    </row>
    <row r="204" spans="3:8" ht="12.75">
      <c r="C204" s="6"/>
      <c r="F204" s="13"/>
      <c r="G204" s="13"/>
      <c r="H204" s="13"/>
    </row>
    <row r="205" spans="3:8" ht="12.75">
      <c r="C205" s="6"/>
      <c r="F205" s="13"/>
      <c r="G205" s="13"/>
      <c r="H205" s="13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spans="3:8" ht="12.75">
      <c r="C244" s="6"/>
      <c r="F244" s="13"/>
      <c r="G244" s="13"/>
      <c r="H244" s="13"/>
    </row>
    <row r="245" spans="3:8" ht="12.75">
      <c r="C245" s="6"/>
      <c r="F245" s="13"/>
      <c r="G245" s="13"/>
      <c r="H245" s="13"/>
    </row>
    <row r="246" spans="3:8" ht="12.75">
      <c r="C246" s="6"/>
      <c r="F246" s="13"/>
      <c r="G246" s="13"/>
      <c r="H246" s="13"/>
    </row>
    <row r="247" spans="3:8" ht="12.75">
      <c r="C247" s="6"/>
      <c r="F247" s="13"/>
      <c r="G247" s="13"/>
      <c r="H247" s="13"/>
    </row>
    <row r="248" spans="3:8" ht="12.75">
      <c r="C248" s="6"/>
      <c r="F248" s="13"/>
      <c r="G248" s="13"/>
      <c r="H248" s="13"/>
    </row>
    <row r="249" spans="3:8" ht="12.75">
      <c r="C249" s="6"/>
      <c r="F249" s="13"/>
      <c r="G249" s="13"/>
      <c r="H249" s="13"/>
    </row>
    <row r="250" spans="3:8" ht="12.75">
      <c r="C250" s="6"/>
      <c r="F250" s="13"/>
      <c r="G250" s="13"/>
      <c r="H250" s="13"/>
    </row>
    <row r="251" spans="3:8" ht="12.75">
      <c r="C251" s="6"/>
      <c r="F251" s="13"/>
      <c r="G251" s="13"/>
      <c r="H251" s="13"/>
    </row>
    <row r="252" spans="3:8" ht="12.75">
      <c r="C252" s="6"/>
      <c r="F252" s="13"/>
      <c r="G252" s="13"/>
      <c r="H252" s="13"/>
    </row>
    <row r="253" spans="3:8" ht="12.75">
      <c r="C253" s="6"/>
      <c r="F253" s="13"/>
      <c r="G253" s="13"/>
      <c r="H253" s="13"/>
    </row>
    <row r="254" spans="3:8" ht="12.75">
      <c r="C254" s="6"/>
      <c r="F254" s="13"/>
      <c r="G254" s="13"/>
      <c r="H254" s="13"/>
    </row>
    <row r="255" spans="3:8" ht="12.75">
      <c r="C255" s="6"/>
      <c r="F255" s="13"/>
      <c r="G255" s="13"/>
      <c r="H255" s="13"/>
    </row>
    <row r="256" spans="3:8" ht="12.75">
      <c r="C256" s="6"/>
      <c r="F256" s="13"/>
      <c r="G256" s="13"/>
      <c r="H256" s="13"/>
    </row>
    <row r="257" spans="3:8" ht="12.75">
      <c r="C257" s="6"/>
      <c r="F257" s="13"/>
      <c r="G257" s="13"/>
      <c r="H257" s="13"/>
    </row>
    <row r="258" spans="3:8" ht="12.75">
      <c r="C258" s="6"/>
      <c r="F258" s="13"/>
      <c r="G258" s="13"/>
      <c r="H258" s="13"/>
    </row>
    <row r="259" spans="3:8" ht="12.75">
      <c r="C259" s="6"/>
      <c r="F259" s="13"/>
      <c r="G259" s="13"/>
      <c r="H259" s="13"/>
    </row>
    <row r="260" spans="3:8" ht="12.75">
      <c r="C260" s="6"/>
      <c r="F260" s="13"/>
      <c r="G260" s="13"/>
      <c r="H260" s="13"/>
    </row>
    <row r="261" spans="3:8" ht="12.75">
      <c r="C261" s="6"/>
      <c r="F261" s="13"/>
      <c r="G261" s="13"/>
      <c r="H261" s="13"/>
    </row>
    <row r="262" spans="3:8" ht="12.75">
      <c r="C262" s="6"/>
      <c r="F262" s="13"/>
      <c r="G262" s="13"/>
      <c r="H262" s="13"/>
    </row>
    <row r="263" spans="3:8" ht="12.75">
      <c r="C263" s="6"/>
      <c r="F263" s="13"/>
      <c r="G263" s="13"/>
      <c r="H263" s="13"/>
    </row>
    <row r="264" spans="3:8" ht="12.75">
      <c r="C264" s="6"/>
      <c r="F264" s="13"/>
      <c r="G264" s="13"/>
      <c r="H264" s="13"/>
    </row>
    <row r="265" ht="12.75">
      <c r="C265" s="6"/>
    </row>
  </sheetData>
  <sheetProtection/>
  <mergeCells count="2">
    <mergeCell ref="E3:M3"/>
    <mergeCell ref="E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6"/>
  <sheetViews>
    <sheetView zoomScalePageLayoutView="0" workbookViewId="0" topLeftCell="A1">
      <pane xSplit="20" ySplit="1" topLeftCell="AA2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E46" sqref="E33:E46"/>
    </sheetView>
  </sheetViews>
  <sheetFormatPr defaultColWidth="9.140625" defaultRowHeight="15"/>
  <cols>
    <col min="1" max="1" width="5.7109375" style="6" bestFit="1" customWidth="1"/>
    <col min="2" max="2" width="9.140625" style="6" customWidth="1"/>
    <col min="3" max="3" width="28.57421875" style="7" customWidth="1"/>
    <col min="4" max="4" width="9.140625" style="6" customWidth="1"/>
    <col min="5" max="5" width="35.00390625" style="6" customWidth="1"/>
    <col min="6" max="6" width="30.00390625" style="6" hidden="1" customWidth="1"/>
    <col min="7" max="20" width="13.00390625" style="6" hidden="1" customWidth="1"/>
    <col min="21" max="27" width="13.00390625" style="6" customWidth="1"/>
    <col min="28" max="28" width="14.28125" style="6" customWidth="1"/>
    <col min="29" max="30" width="13.421875" style="6" customWidth="1"/>
    <col min="31" max="31" width="14.28125" style="6" customWidth="1"/>
    <col min="32" max="32" width="13.421875" style="6" customWidth="1"/>
    <col min="33" max="33" width="14.28125" style="6" customWidth="1"/>
    <col min="34" max="34" width="13.421875" style="6" customWidth="1"/>
    <col min="35" max="36" width="9.140625" style="6" customWidth="1"/>
    <col min="37" max="37" width="10.7109375" style="6" bestFit="1" customWidth="1"/>
    <col min="38" max="16384" width="9.140625" style="6" customWidth="1"/>
  </cols>
  <sheetData>
    <row r="1" spans="1:40" ht="76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  <c r="AC1" s="5" t="s">
        <v>28</v>
      </c>
      <c r="AD1" s="5"/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</row>
    <row r="2" spans="1:38" ht="12.75">
      <c r="A2" s="6" t="s">
        <v>180</v>
      </c>
      <c r="B2" s="6" t="s">
        <v>45</v>
      </c>
      <c r="C2" s="7" t="s">
        <v>46</v>
      </c>
      <c r="D2" s="6" t="s">
        <v>54</v>
      </c>
      <c r="E2" s="6" t="s">
        <v>181</v>
      </c>
      <c r="F2" s="6" t="s">
        <v>181</v>
      </c>
      <c r="G2" s="8">
        <v>20860</v>
      </c>
      <c r="H2" s="8">
        <v>265.9870913</v>
      </c>
      <c r="I2" s="8">
        <v>12.75105903</v>
      </c>
      <c r="J2" s="8">
        <v>515.777259066257</v>
      </c>
      <c r="K2" s="8">
        <v>21.100000381469727</v>
      </c>
      <c r="L2" s="8">
        <v>249.790167766257</v>
      </c>
      <c r="M2" s="8">
        <v>11.974600564058342</v>
      </c>
      <c r="N2" s="8">
        <v>12555</v>
      </c>
      <c r="O2" s="8">
        <v>86.13450651</v>
      </c>
      <c r="P2" s="8">
        <v>6.860573995</v>
      </c>
      <c r="Q2" s="8">
        <v>178.38097481373913</v>
      </c>
      <c r="R2" s="8">
        <v>13</v>
      </c>
      <c r="S2" s="8">
        <v>92.24646830373914</v>
      </c>
      <c r="T2" s="8">
        <v>7.347388952906343</v>
      </c>
      <c r="U2" s="8">
        <v>16159</v>
      </c>
      <c r="V2" s="8">
        <v>46.77275769</v>
      </c>
      <c r="W2" s="8">
        <v>2.894532935</v>
      </c>
      <c r="X2" s="8">
        <v>89.75642057931904</v>
      </c>
      <c r="Y2" s="8">
        <v>5.400000095367432</v>
      </c>
      <c r="Z2" s="8">
        <v>42.98366288931904</v>
      </c>
      <c r="AA2" s="8">
        <v>2.660044736018259</v>
      </c>
      <c r="AB2" s="9">
        <f aca="true" t="shared" si="0" ref="AB2:AB33">100*(LN(W2/I2)/(2010-1990))</f>
        <v>-7.413952831914543</v>
      </c>
      <c r="AC2" s="9">
        <f aca="true" t="shared" si="1" ref="AC2:AC33">100*(LN(W2/P2)/(2010-2000))</f>
        <v>-8.629673480293414</v>
      </c>
      <c r="AD2" s="9">
        <f aca="true" t="shared" si="2" ref="AD2:AD33">AC2*-1</f>
        <v>8.629673480293414</v>
      </c>
      <c r="AE2" s="9">
        <f aca="true" t="shared" si="3" ref="AE2:AE33">100*(LN(Y2/K2)/(2010-1990))</f>
        <v>-6.814370436651453</v>
      </c>
      <c r="AF2" s="9">
        <f aca="true" t="shared" si="4" ref="AF2:AF33">100*(LN(Y2/R2)/(2010-2000))</f>
        <v>-8.785503862306728</v>
      </c>
      <c r="AG2" s="9">
        <f aca="true" t="shared" si="5" ref="AG2:AG33">100*(LN(AA2/M2)/(2010-1990))</f>
        <v>-7.522224231083678</v>
      </c>
      <c r="AH2" s="9">
        <f aca="true" t="shared" si="6" ref="AH2:AH33">100*(LN(AA2/T2)/(2010-2000))</f>
        <v>-10.16002064903768</v>
      </c>
      <c r="AI2" s="10">
        <f aca="true" t="shared" si="7" ref="AI2:AI33">((P2-W2)/P2)</f>
        <v>0.5780917256909492</v>
      </c>
      <c r="AJ2" s="10">
        <f aca="true" t="shared" si="8" ref="AJ2:AJ33">((N2-U2)/N2)</f>
        <v>-0.28705694942254084</v>
      </c>
      <c r="AK2" s="11">
        <f aca="true" t="shared" si="9" ref="AK2:AK33">U2-N2</f>
        <v>3604</v>
      </c>
      <c r="AL2" s="10">
        <f aca="true" t="shared" si="10" ref="AL2:AL33">((O2-V2)/O2)</f>
        <v>0.45698002362653806</v>
      </c>
    </row>
    <row r="3" spans="1:38" ht="12.75">
      <c r="A3" s="6" t="s">
        <v>87</v>
      </c>
      <c r="B3" s="6" t="s">
        <v>45</v>
      </c>
      <c r="C3" s="7" t="s">
        <v>46</v>
      </c>
      <c r="D3" s="6" t="s">
        <v>47</v>
      </c>
      <c r="E3" s="6" t="s">
        <v>88</v>
      </c>
      <c r="F3" s="6" t="s">
        <v>88</v>
      </c>
      <c r="G3" s="8">
        <v>144544</v>
      </c>
      <c r="H3" s="8">
        <v>1058.811372</v>
      </c>
      <c r="I3" s="8">
        <v>7.325183836</v>
      </c>
      <c r="J3" s="8">
        <v>2696.402473807926</v>
      </c>
      <c r="K3" s="8">
        <v>17.200000762939453</v>
      </c>
      <c r="L3" s="8">
        <v>1637.5911018079262</v>
      </c>
      <c r="M3" s="8">
        <v>11.32936062242588</v>
      </c>
      <c r="N3" s="8">
        <v>91019</v>
      </c>
      <c r="O3" s="8">
        <v>543.3588748</v>
      </c>
      <c r="P3" s="8">
        <v>5.969730219</v>
      </c>
      <c r="Q3" s="8">
        <v>1306.1158997950047</v>
      </c>
      <c r="R3" s="8">
        <v>13.699999809265137</v>
      </c>
      <c r="S3" s="8">
        <v>762.7570249950047</v>
      </c>
      <c r="T3" s="8">
        <v>8.380195618442354</v>
      </c>
      <c r="U3" s="8">
        <v>106436</v>
      </c>
      <c r="V3" s="8">
        <v>283.1137348</v>
      </c>
      <c r="W3" s="8">
        <v>2.659943392</v>
      </c>
      <c r="X3" s="8">
        <v>646.382391023069</v>
      </c>
      <c r="Y3" s="8">
        <v>6</v>
      </c>
      <c r="Z3" s="8">
        <v>363.268656223069</v>
      </c>
      <c r="AA3" s="8">
        <v>3.4130243171771677</v>
      </c>
      <c r="AB3" s="9">
        <f t="shared" si="0"/>
        <v>-5.065067051444496</v>
      </c>
      <c r="AC3" s="9">
        <f t="shared" si="1"/>
        <v>-8.083968955720485</v>
      </c>
      <c r="AD3" s="9">
        <f t="shared" si="2"/>
        <v>8.083968955720485</v>
      </c>
      <c r="AE3" s="9">
        <f t="shared" si="3"/>
        <v>-5.265749794741481</v>
      </c>
      <c r="AF3" s="9">
        <f t="shared" si="4"/>
        <v>-8.256363496837713</v>
      </c>
      <c r="AG3" s="9">
        <f t="shared" si="5"/>
        <v>-5.9989942320677505</v>
      </c>
      <c r="AH3" s="9">
        <f t="shared" si="6"/>
        <v>-8.982724629431031</v>
      </c>
      <c r="AI3" s="10">
        <f t="shared" si="7"/>
        <v>0.5544282079055873</v>
      </c>
      <c r="AJ3" s="10">
        <f t="shared" si="8"/>
        <v>-0.16938221689976818</v>
      </c>
      <c r="AK3" s="11">
        <f t="shared" si="9"/>
        <v>15417</v>
      </c>
      <c r="AL3" s="10">
        <f t="shared" si="10"/>
        <v>0.4789562701001088</v>
      </c>
    </row>
    <row r="4" spans="1:38" ht="12.75">
      <c r="A4" s="6" t="s">
        <v>201</v>
      </c>
      <c r="B4" s="6" t="s">
        <v>45</v>
      </c>
      <c r="C4" s="7" t="s">
        <v>46</v>
      </c>
      <c r="D4" s="6" t="s">
        <v>54</v>
      </c>
      <c r="E4" s="6" t="s">
        <v>202</v>
      </c>
      <c r="F4" s="6" t="s">
        <v>202</v>
      </c>
      <c r="G4" s="8">
        <v>104109</v>
      </c>
      <c r="H4" s="8">
        <v>915.8741111</v>
      </c>
      <c r="I4" s="8">
        <v>8.79726163</v>
      </c>
      <c r="J4" s="8">
        <v>1338.48223061853</v>
      </c>
      <c r="K4" s="8">
        <v>12.699999809265137</v>
      </c>
      <c r="L4" s="8">
        <v>422.60811951852986</v>
      </c>
      <c r="M4" s="8">
        <v>4.059285167646697</v>
      </c>
      <c r="N4" s="8">
        <v>103918</v>
      </c>
      <c r="O4" s="8">
        <v>513.3962366</v>
      </c>
      <c r="P4" s="8">
        <v>4.940397588</v>
      </c>
      <c r="Q4" s="8">
        <v>806.6516098553814</v>
      </c>
      <c r="R4" s="8">
        <v>7.699999809265137</v>
      </c>
      <c r="S4" s="8">
        <v>293.2553732553814</v>
      </c>
      <c r="T4" s="8">
        <v>2.821988233562823</v>
      </c>
      <c r="U4" s="8">
        <v>117596</v>
      </c>
      <c r="V4" s="8">
        <v>263.9793317</v>
      </c>
      <c r="W4" s="8">
        <v>2.244798562</v>
      </c>
      <c r="X4" s="8">
        <v>505.39313341635193</v>
      </c>
      <c r="Y4" s="8">
        <v>4.099999904632568</v>
      </c>
      <c r="Z4" s="8">
        <v>241.41380171635194</v>
      </c>
      <c r="AA4" s="8">
        <v>2.0529082767811144</v>
      </c>
      <c r="AB4" s="9">
        <f t="shared" si="0"/>
        <v>-6.829123524373787</v>
      </c>
      <c r="AC4" s="9">
        <f t="shared" si="1"/>
        <v>-7.888300215877608</v>
      </c>
      <c r="AD4" s="9">
        <f t="shared" si="2"/>
        <v>7.888300215877608</v>
      </c>
      <c r="AE4" s="9">
        <f t="shared" si="3"/>
        <v>-5.6530751399806975</v>
      </c>
      <c r="AF4" s="9">
        <f t="shared" si="4"/>
        <v>-6.302333536389638</v>
      </c>
      <c r="AG4" s="9">
        <f t="shared" si="5"/>
        <v>-3.408747158214357</v>
      </c>
      <c r="AH4" s="9">
        <f t="shared" si="6"/>
        <v>-3.1818422449654915</v>
      </c>
      <c r="AI4" s="10">
        <f t="shared" si="7"/>
        <v>0.5456239053608735</v>
      </c>
      <c r="AJ4" s="10">
        <f t="shared" si="8"/>
        <v>-0.13162301045054756</v>
      </c>
      <c r="AK4" s="11">
        <f t="shared" si="9"/>
        <v>13678</v>
      </c>
      <c r="AL4" s="10">
        <f t="shared" si="10"/>
        <v>0.4858175559520648</v>
      </c>
    </row>
    <row r="5" spans="1:38" ht="12.75">
      <c r="A5" s="6" t="s">
        <v>325</v>
      </c>
      <c r="B5" s="6" t="s">
        <v>40</v>
      </c>
      <c r="C5" s="7" t="s">
        <v>80</v>
      </c>
      <c r="D5" s="6" t="s">
        <v>54</v>
      </c>
      <c r="E5" s="6" t="s">
        <v>326</v>
      </c>
      <c r="F5" s="6" t="s">
        <v>326</v>
      </c>
      <c r="G5" s="8">
        <v>72054</v>
      </c>
      <c r="H5" s="8">
        <v>1552.820908</v>
      </c>
      <c r="I5" s="8">
        <v>21.55079396</v>
      </c>
      <c r="J5" s="8">
        <v>3379.9795390453337</v>
      </c>
      <c r="K5" s="8">
        <v>47.20000076293945</v>
      </c>
      <c r="L5" s="8">
        <v>1827.1586310453338</v>
      </c>
      <c r="M5" s="8">
        <v>25.35818457053507</v>
      </c>
      <c r="N5" s="8">
        <v>54597</v>
      </c>
      <c r="O5" s="8">
        <v>632.7937909</v>
      </c>
      <c r="P5" s="8">
        <v>11.5902667</v>
      </c>
      <c r="Q5" s="8">
        <v>1167.2058565984717</v>
      </c>
      <c r="R5" s="8">
        <v>21.5</v>
      </c>
      <c r="S5" s="8">
        <v>534.4120656984717</v>
      </c>
      <c r="T5" s="8">
        <v>9.788304589967794</v>
      </c>
      <c r="U5" s="8">
        <v>49587</v>
      </c>
      <c r="V5" s="8">
        <v>267.6746736</v>
      </c>
      <c r="W5" s="8">
        <v>5.398081627</v>
      </c>
      <c r="X5" s="8">
        <v>543.4315342686351</v>
      </c>
      <c r="Y5" s="8">
        <v>9.300000190734863</v>
      </c>
      <c r="Z5" s="8">
        <v>275.7568606686351</v>
      </c>
      <c r="AA5" s="8">
        <v>5.561071665328314</v>
      </c>
      <c r="AB5" s="9">
        <f t="shared" si="0"/>
        <v>-6.921845111846355</v>
      </c>
      <c r="AC5" s="9">
        <f t="shared" si="1"/>
        <v>-7.641220321102464</v>
      </c>
      <c r="AD5" s="9">
        <f t="shared" si="2"/>
        <v>7.641220321102464</v>
      </c>
      <c r="AE5" s="9">
        <f t="shared" si="3"/>
        <v>-8.12189744043573</v>
      </c>
      <c r="AF5" s="9">
        <f t="shared" si="4"/>
        <v>-8.38038514465282</v>
      </c>
      <c r="AG5" s="9">
        <f t="shared" si="5"/>
        <v>-7.586553527095677</v>
      </c>
      <c r="AH5" s="9">
        <f t="shared" si="6"/>
        <v>-5.653974285576559</v>
      </c>
      <c r="AI5" s="10">
        <f t="shared" si="7"/>
        <v>0.5342573413776579</v>
      </c>
      <c r="AJ5" s="10">
        <f t="shared" si="8"/>
        <v>0.09176328369690642</v>
      </c>
      <c r="AK5" s="11">
        <f t="shared" si="9"/>
        <v>-5010</v>
      </c>
      <c r="AL5" s="10">
        <f t="shared" si="10"/>
        <v>0.5769954170705501</v>
      </c>
    </row>
    <row r="6" spans="1:38" ht="12.75">
      <c r="A6" s="6" t="s">
        <v>432</v>
      </c>
      <c r="B6" s="6" t="s">
        <v>45</v>
      </c>
      <c r="C6" s="7" t="s">
        <v>80</v>
      </c>
      <c r="D6" s="6" t="s">
        <v>47</v>
      </c>
      <c r="E6" s="6" t="s">
        <v>433</v>
      </c>
      <c r="F6" s="6" t="s">
        <v>433</v>
      </c>
      <c r="G6" s="8">
        <v>1418485</v>
      </c>
      <c r="H6" s="8">
        <v>46504.93977</v>
      </c>
      <c r="I6" s="8">
        <v>32.78493588</v>
      </c>
      <c r="J6" s="8">
        <v>106814.04277059692</v>
      </c>
      <c r="K6" s="8">
        <v>79.80000305175781</v>
      </c>
      <c r="L6" s="8">
        <v>60309.10300059692</v>
      </c>
      <c r="M6" s="8">
        <v>42.516560274234074</v>
      </c>
      <c r="N6" s="8">
        <v>1334693</v>
      </c>
      <c r="O6" s="8">
        <v>28298.07902</v>
      </c>
      <c r="P6" s="8">
        <v>21.20193859</v>
      </c>
      <c r="Q6" s="8">
        <v>57260.85700115833</v>
      </c>
      <c r="R6" s="8">
        <v>42.70000076293945</v>
      </c>
      <c r="S6" s="8">
        <v>28962.777981158328</v>
      </c>
      <c r="T6" s="8">
        <v>21.699954956801548</v>
      </c>
      <c r="U6" s="8">
        <v>1298255</v>
      </c>
      <c r="V6" s="8">
        <v>13408.12423</v>
      </c>
      <c r="W6" s="8">
        <v>10.32780481</v>
      </c>
      <c r="X6" s="8">
        <v>23654.27477945429</v>
      </c>
      <c r="Y6" s="8">
        <v>17.600000381469727</v>
      </c>
      <c r="Z6" s="8">
        <v>10246.150549454289</v>
      </c>
      <c r="AA6" s="8">
        <v>7.892248094137353</v>
      </c>
      <c r="AB6" s="9">
        <f t="shared" si="0"/>
        <v>-5.7756469184234005</v>
      </c>
      <c r="AC6" s="9">
        <f t="shared" si="1"/>
        <v>-7.1925286616531245</v>
      </c>
      <c r="AD6" s="9">
        <f t="shared" si="2"/>
        <v>7.1925286616531245</v>
      </c>
      <c r="AE6" s="9">
        <f t="shared" si="3"/>
        <v>-7.558123094899097</v>
      </c>
      <c r="AF6" s="9">
        <f t="shared" si="4"/>
        <v>-8.863000143834912</v>
      </c>
      <c r="AG6" s="9">
        <f t="shared" si="5"/>
        <v>-8.420063148625086</v>
      </c>
      <c r="AH6" s="9">
        <f t="shared" si="6"/>
        <v>-10.114291609993002</v>
      </c>
      <c r="AI6" s="10">
        <f t="shared" si="7"/>
        <v>0.512883939071913</v>
      </c>
      <c r="AJ6" s="10">
        <f t="shared" si="8"/>
        <v>0.02730066015181019</v>
      </c>
      <c r="AK6" s="11">
        <f t="shared" si="9"/>
        <v>-36438</v>
      </c>
      <c r="AL6" s="10">
        <f t="shared" si="10"/>
        <v>0.5261825291913402</v>
      </c>
    </row>
    <row r="7" spans="1:38" ht="12.75">
      <c r="A7" s="6" t="s">
        <v>388</v>
      </c>
      <c r="B7" s="6" t="s">
        <v>45</v>
      </c>
      <c r="C7" s="7" t="s">
        <v>46</v>
      </c>
      <c r="D7" s="6" t="s">
        <v>54</v>
      </c>
      <c r="E7" s="6" t="s">
        <v>389</v>
      </c>
      <c r="F7" s="6" t="s">
        <v>389</v>
      </c>
      <c r="G7" s="8">
        <v>21747</v>
      </c>
      <c r="H7" s="8">
        <v>115.9940903</v>
      </c>
      <c r="I7" s="8">
        <v>5.333797321</v>
      </c>
      <c r="J7" s="8">
        <v>242.81113886410014</v>
      </c>
      <c r="K7" s="8">
        <v>10.399999618530273</v>
      </c>
      <c r="L7" s="8">
        <v>126.81704856410015</v>
      </c>
      <c r="M7" s="8">
        <v>5.831473240635497</v>
      </c>
      <c r="N7" s="8">
        <v>17594</v>
      </c>
      <c r="O7" s="8">
        <v>55.68599485</v>
      </c>
      <c r="P7" s="8">
        <v>3.165055977</v>
      </c>
      <c r="Q7" s="8">
        <v>101.0693261170678</v>
      </c>
      <c r="R7" s="8">
        <v>5.400000095367432</v>
      </c>
      <c r="S7" s="8">
        <v>45.3833312670678</v>
      </c>
      <c r="T7" s="8">
        <v>2.5794777348566447</v>
      </c>
      <c r="U7" s="8">
        <v>20235</v>
      </c>
      <c r="V7" s="8">
        <v>33.4093194</v>
      </c>
      <c r="W7" s="8">
        <v>1.651065945</v>
      </c>
      <c r="X7" s="8">
        <v>61.03772101991275</v>
      </c>
      <c r="Y7" s="8">
        <v>2.9000000953674316</v>
      </c>
      <c r="Z7" s="8">
        <v>27.62840161991275</v>
      </c>
      <c r="AA7" s="8">
        <v>1.3653769023925255</v>
      </c>
      <c r="AB7" s="9">
        <f t="shared" si="0"/>
        <v>-5.863211604378321</v>
      </c>
      <c r="AC7" s="9">
        <f t="shared" si="1"/>
        <v>-6.507496350962358</v>
      </c>
      <c r="AD7" s="9">
        <f t="shared" si="2"/>
        <v>6.507496350962358</v>
      </c>
      <c r="AE7" s="9">
        <f t="shared" si="3"/>
        <v>-6.385474997948978</v>
      </c>
      <c r="AF7" s="9">
        <f t="shared" si="4"/>
        <v>-6.2168820135311496</v>
      </c>
      <c r="AG7" s="9">
        <f t="shared" si="5"/>
        <v>-7.259195794423241</v>
      </c>
      <c r="AH7" s="9">
        <f t="shared" si="6"/>
        <v>-6.36156440600025</v>
      </c>
      <c r="AI7" s="10">
        <f t="shared" si="7"/>
        <v>0.47834542042919453</v>
      </c>
      <c r="AJ7" s="10">
        <f t="shared" si="8"/>
        <v>-0.15010799136069114</v>
      </c>
      <c r="AK7" s="11">
        <f t="shared" si="9"/>
        <v>2641</v>
      </c>
      <c r="AL7" s="10">
        <f t="shared" si="10"/>
        <v>0.40004089915258106</v>
      </c>
    </row>
    <row r="8" spans="1:38" ht="12.75">
      <c r="A8" s="6" t="s">
        <v>230</v>
      </c>
      <c r="B8" s="6" t="s">
        <v>45</v>
      </c>
      <c r="C8" s="7" t="s">
        <v>46</v>
      </c>
      <c r="D8" s="6" t="s">
        <v>54</v>
      </c>
      <c r="E8" s="6" t="s">
        <v>231</v>
      </c>
      <c r="F8" s="6" t="s">
        <v>231</v>
      </c>
      <c r="G8" s="8">
        <v>50986</v>
      </c>
      <c r="H8" s="8">
        <v>246.8603626</v>
      </c>
      <c r="I8" s="8">
        <v>4.841728368</v>
      </c>
      <c r="J8" s="8">
        <v>468.63403615928274</v>
      </c>
      <c r="K8" s="8">
        <v>9</v>
      </c>
      <c r="L8" s="8">
        <v>221.77367355928274</v>
      </c>
      <c r="M8" s="8">
        <v>4.349697437713936</v>
      </c>
      <c r="N8" s="8">
        <v>56932</v>
      </c>
      <c r="O8" s="8">
        <v>224.9361989</v>
      </c>
      <c r="P8" s="8">
        <v>3.950962533</v>
      </c>
      <c r="Q8" s="8">
        <v>390.3299651473412</v>
      </c>
      <c r="R8" s="8">
        <v>7</v>
      </c>
      <c r="S8" s="8">
        <v>165.39376624734123</v>
      </c>
      <c r="T8" s="8">
        <v>2.905110768062623</v>
      </c>
      <c r="U8" s="8">
        <v>72155</v>
      </c>
      <c r="V8" s="8">
        <v>150.4566982</v>
      </c>
      <c r="W8" s="8">
        <v>2.085187419</v>
      </c>
      <c r="X8" s="8">
        <v>301.36284082834885</v>
      </c>
      <c r="Y8" s="8">
        <v>3.9000000953674316</v>
      </c>
      <c r="Z8" s="8">
        <v>150.90614262834885</v>
      </c>
      <c r="AA8" s="8">
        <v>2.0914162930960964</v>
      </c>
      <c r="AB8" s="9">
        <f t="shared" si="0"/>
        <v>-4.212065086950284</v>
      </c>
      <c r="AC8" s="9">
        <f t="shared" si="1"/>
        <v>-6.391004880489682</v>
      </c>
      <c r="AD8" s="9">
        <f t="shared" si="2"/>
        <v>6.391004880489682</v>
      </c>
      <c r="AE8" s="9">
        <f t="shared" si="3"/>
        <v>-4.181239998737157</v>
      </c>
      <c r="AF8" s="9">
        <f t="shared" si="4"/>
        <v>-5.849335714665252</v>
      </c>
      <c r="AG8" s="9">
        <f t="shared" si="5"/>
        <v>-3.661323997299045</v>
      </c>
      <c r="AH8" s="9">
        <f t="shared" si="6"/>
        <v>-3.286300310457446</v>
      </c>
      <c r="AI8" s="10">
        <f t="shared" si="7"/>
        <v>0.4722330567339754</v>
      </c>
      <c r="AJ8" s="10">
        <f t="shared" si="8"/>
        <v>-0.26738916602262347</v>
      </c>
      <c r="AK8" s="11">
        <f t="shared" si="9"/>
        <v>15223</v>
      </c>
      <c r="AL8" s="10">
        <f t="shared" si="10"/>
        <v>0.33111389391403107</v>
      </c>
    </row>
    <row r="9" spans="1:38" ht="12.75">
      <c r="A9" s="6" t="s">
        <v>174</v>
      </c>
      <c r="B9" s="6" t="s">
        <v>61</v>
      </c>
      <c r="C9" s="7" t="s">
        <v>62</v>
      </c>
      <c r="D9" s="6" t="s">
        <v>58</v>
      </c>
      <c r="E9" s="6" t="s">
        <v>175</v>
      </c>
      <c r="F9" s="6" t="s">
        <v>175</v>
      </c>
      <c r="G9" s="8">
        <v>169924</v>
      </c>
      <c r="H9" s="8">
        <v>3057.184925</v>
      </c>
      <c r="I9" s="8">
        <v>17.99148398</v>
      </c>
      <c r="J9" s="8">
        <v>10430.63087296078</v>
      </c>
      <c r="K9" s="8">
        <v>61.900001525878906</v>
      </c>
      <c r="L9" s="8">
        <v>7373.445947960781</v>
      </c>
      <c r="M9" s="8">
        <v>43.39261050799641</v>
      </c>
      <c r="N9" s="8">
        <v>145666</v>
      </c>
      <c r="O9" s="8">
        <v>1688.695664</v>
      </c>
      <c r="P9" s="8">
        <v>11.59292947</v>
      </c>
      <c r="Q9" s="8">
        <v>5216.953317208905</v>
      </c>
      <c r="R9" s="8">
        <v>34</v>
      </c>
      <c r="S9" s="8">
        <v>3528.257653208905</v>
      </c>
      <c r="T9" s="8">
        <v>24.221559274016624</v>
      </c>
      <c r="U9" s="8">
        <v>125822</v>
      </c>
      <c r="V9" s="8">
        <v>785.401914</v>
      </c>
      <c r="W9" s="8">
        <v>6.242166823</v>
      </c>
      <c r="X9" s="8">
        <v>2186.1407707528606</v>
      </c>
      <c r="Y9" s="8">
        <v>16.200000762939453</v>
      </c>
      <c r="Z9" s="8">
        <v>1400.7388567528606</v>
      </c>
      <c r="AA9" s="8">
        <v>11.132702204327229</v>
      </c>
      <c r="AB9" s="9">
        <f t="shared" si="0"/>
        <v>-5.292855821702236</v>
      </c>
      <c r="AC9" s="9">
        <f t="shared" si="1"/>
        <v>-6.190680144454634</v>
      </c>
      <c r="AD9" s="9">
        <f t="shared" si="2"/>
        <v>6.190680144454634</v>
      </c>
      <c r="AE9" s="9">
        <f t="shared" si="3"/>
        <v>-6.702544575039471</v>
      </c>
      <c r="AF9" s="9">
        <f t="shared" si="4"/>
        <v>-7.41349235282796</v>
      </c>
      <c r="AG9" s="9">
        <f t="shared" si="5"/>
        <v>-6.802011201716647</v>
      </c>
      <c r="AH9" s="9">
        <f t="shared" si="6"/>
        <v>-7.773561941833631</v>
      </c>
      <c r="AI9" s="10">
        <f t="shared" si="7"/>
        <v>0.46155397225926537</v>
      </c>
      <c r="AJ9" s="10">
        <f t="shared" si="8"/>
        <v>0.1362294564277182</v>
      </c>
      <c r="AK9" s="11">
        <f t="shared" si="9"/>
        <v>-19844</v>
      </c>
      <c r="AL9" s="10">
        <f t="shared" si="10"/>
        <v>0.5349061818873717</v>
      </c>
    </row>
    <row r="10" spans="1:38" ht="12.75">
      <c r="A10" s="6" t="s">
        <v>337</v>
      </c>
      <c r="B10" s="6" t="s">
        <v>61</v>
      </c>
      <c r="C10" s="7" t="s">
        <v>62</v>
      </c>
      <c r="D10" s="6" t="s">
        <v>47</v>
      </c>
      <c r="E10" s="6" t="s">
        <v>338</v>
      </c>
      <c r="F10" s="6" t="s">
        <v>338</v>
      </c>
      <c r="G10" s="8">
        <v>646906</v>
      </c>
      <c r="H10" s="8">
        <v>17581.85165</v>
      </c>
      <c r="I10" s="8">
        <v>27.17837158</v>
      </c>
      <c r="J10" s="8">
        <v>50216.484267667925</v>
      </c>
      <c r="K10" s="8">
        <v>77.5999984741211</v>
      </c>
      <c r="L10" s="8">
        <v>32634.632617667925</v>
      </c>
      <c r="M10" s="8">
        <v>50.44725604286855</v>
      </c>
      <c r="N10" s="8">
        <v>621771</v>
      </c>
      <c r="O10" s="8">
        <v>10717.20067</v>
      </c>
      <c r="P10" s="8">
        <v>17.23657211</v>
      </c>
      <c r="Q10" s="8">
        <v>24916.390700758264</v>
      </c>
      <c r="R10" s="8">
        <v>40.599998474121094</v>
      </c>
      <c r="S10" s="8">
        <v>14199.190030758264</v>
      </c>
      <c r="T10" s="8">
        <v>22.83668751157301</v>
      </c>
      <c r="U10" s="8">
        <v>593917</v>
      </c>
      <c r="V10" s="8">
        <v>5586.634388</v>
      </c>
      <c r="W10" s="8">
        <v>9.406422762</v>
      </c>
      <c r="X10" s="8">
        <v>11383.513679129885</v>
      </c>
      <c r="Y10" s="8">
        <v>19.200000762939453</v>
      </c>
      <c r="Z10" s="8">
        <v>5796.879291129884</v>
      </c>
      <c r="AA10" s="8">
        <v>9.760419875386432</v>
      </c>
      <c r="AB10" s="9">
        <f t="shared" si="0"/>
        <v>-5.305143829939131</v>
      </c>
      <c r="AC10" s="9">
        <f t="shared" si="1"/>
        <v>-6.0564068343412325</v>
      </c>
      <c r="AD10" s="9">
        <f t="shared" si="2"/>
        <v>6.0564068343412325</v>
      </c>
      <c r="AE10" s="9">
        <f t="shared" si="3"/>
        <v>-6.983285443778101</v>
      </c>
      <c r="AF10" s="9">
        <f t="shared" si="4"/>
        <v>-7.488577102542971</v>
      </c>
      <c r="AG10" s="9">
        <f t="shared" si="5"/>
        <v>-8.212964680828868</v>
      </c>
      <c r="AH10" s="9">
        <f t="shared" si="6"/>
        <v>-8.500329246098664</v>
      </c>
      <c r="AI10" s="10">
        <f t="shared" si="7"/>
        <v>0.4542753221481461</v>
      </c>
      <c r="AJ10" s="10">
        <f t="shared" si="8"/>
        <v>0.04479784357906689</v>
      </c>
      <c r="AK10" s="11">
        <f t="shared" si="9"/>
        <v>-27854</v>
      </c>
      <c r="AL10" s="10">
        <f t="shared" si="10"/>
        <v>0.4787226105004899</v>
      </c>
    </row>
    <row r="11" spans="1:38" ht="12.75">
      <c r="A11" s="6" t="s">
        <v>266</v>
      </c>
      <c r="B11" s="6" t="s">
        <v>45</v>
      </c>
      <c r="C11" s="7" t="s">
        <v>46</v>
      </c>
      <c r="D11" s="6" t="s">
        <v>47</v>
      </c>
      <c r="E11" s="6" t="s">
        <v>267</v>
      </c>
      <c r="F11" s="6" t="s">
        <v>267</v>
      </c>
      <c r="G11" s="8">
        <v>54631</v>
      </c>
      <c r="H11" s="8">
        <v>537.0350183</v>
      </c>
      <c r="I11" s="8">
        <v>9.830224933</v>
      </c>
      <c r="J11" s="8">
        <v>1008.883934330895</v>
      </c>
      <c r="K11" s="8">
        <v>17.399999618530273</v>
      </c>
      <c r="L11" s="8">
        <v>471.848916030895</v>
      </c>
      <c r="M11" s="8">
        <v>8.637017737747707</v>
      </c>
      <c r="N11" s="8">
        <v>33504</v>
      </c>
      <c r="O11" s="8">
        <v>193.2346852</v>
      </c>
      <c r="P11" s="8">
        <v>5.767510899</v>
      </c>
      <c r="Q11" s="8">
        <v>413.79219907762774</v>
      </c>
      <c r="R11" s="8">
        <v>11.800000190734863</v>
      </c>
      <c r="S11" s="8">
        <v>220.55751387762774</v>
      </c>
      <c r="T11" s="8">
        <v>6.583020352125947</v>
      </c>
      <c r="U11" s="8">
        <v>34880</v>
      </c>
      <c r="V11" s="8">
        <v>109.8978775</v>
      </c>
      <c r="W11" s="8">
        <v>3.150741901</v>
      </c>
      <c r="X11" s="8">
        <v>238.70980661690578</v>
      </c>
      <c r="Y11" s="8">
        <v>6.5</v>
      </c>
      <c r="Z11" s="8">
        <v>128.8119291169058</v>
      </c>
      <c r="AA11" s="8">
        <v>3.6930025549571615</v>
      </c>
      <c r="AB11" s="9">
        <f t="shared" si="0"/>
        <v>-5.689119334816454</v>
      </c>
      <c r="AC11" s="9">
        <f t="shared" si="1"/>
        <v>-6.0460265155783155</v>
      </c>
      <c r="AD11" s="9">
        <f t="shared" si="2"/>
        <v>6.0460265155783155</v>
      </c>
      <c r="AE11" s="9">
        <f t="shared" si="3"/>
        <v>-4.923340036976722</v>
      </c>
      <c r="AF11" s="9">
        <f t="shared" si="4"/>
        <v>-5.96297370733999</v>
      </c>
      <c r="AG11" s="9">
        <f t="shared" si="5"/>
        <v>-4.248087631405772</v>
      </c>
      <c r="AH11" s="9">
        <f t="shared" si="6"/>
        <v>-5.780538323916358</v>
      </c>
      <c r="AI11" s="10">
        <f t="shared" si="7"/>
        <v>0.45370854842315234</v>
      </c>
      <c r="AJ11" s="10">
        <f t="shared" si="8"/>
        <v>-0.041069723018147083</v>
      </c>
      <c r="AK11" s="11">
        <f t="shared" si="9"/>
        <v>1376</v>
      </c>
      <c r="AL11" s="10">
        <f t="shared" si="10"/>
        <v>0.43127250997275923</v>
      </c>
    </row>
    <row r="12" spans="1:38" ht="12.75">
      <c r="A12" s="6" t="s">
        <v>355</v>
      </c>
      <c r="B12" s="6" t="s">
        <v>45</v>
      </c>
      <c r="C12" s="7" t="s">
        <v>46</v>
      </c>
      <c r="D12" s="6" t="s">
        <v>47</v>
      </c>
      <c r="E12" s="6" t="s">
        <v>356</v>
      </c>
      <c r="F12" s="6" t="s">
        <v>356</v>
      </c>
      <c r="G12" s="8">
        <v>2002174</v>
      </c>
      <c r="H12" s="8">
        <v>24729.58175</v>
      </c>
      <c r="I12" s="8">
        <v>12.35136494</v>
      </c>
      <c r="J12" s="8">
        <v>60045.59894553154</v>
      </c>
      <c r="K12" s="8">
        <v>26.5</v>
      </c>
      <c r="L12" s="8">
        <v>35316.017195531545</v>
      </c>
      <c r="M12" s="8">
        <v>17.63883518392085</v>
      </c>
      <c r="N12" s="8">
        <v>1337172</v>
      </c>
      <c r="O12" s="8">
        <v>14528.4226</v>
      </c>
      <c r="P12" s="8">
        <v>10.86503651</v>
      </c>
      <c r="Q12" s="8">
        <v>32755.72944761064</v>
      </c>
      <c r="R12" s="8">
        <v>22.700000762939453</v>
      </c>
      <c r="S12" s="8">
        <v>18227.306847610642</v>
      </c>
      <c r="T12" s="8">
        <v>13.631235807817275</v>
      </c>
      <c r="U12" s="8">
        <v>1681603</v>
      </c>
      <c r="V12" s="8">
        <v>10045.75988</v>
      </c>
      <c r="W12" s="8">
        <v>5.973918862</v>
      </c>
      <c r="X12" s="8">
        <v>19573.785542490587</v>
      </c>
      <c r="Y12" s="8">
        <v>11.600000381469727</v>
      </c>
      <c r="Z12" s="8">
        <v>9528.025662490587</v>
      </c>
      <c r="AA12" s="8">
        <v>5.66603750260352</v>
      </c>
      <c r="AB12" s="9">
        <f t="shared" si="0"/>
        <v>-3.631817202887248</v>
      </c>
      <c r="AC12" s="9">
        <f t="shared" si="1"/>
        <v>-5.981468361871061</v>
      </c>
      <c r="AD12" s="9">
        <f t="shared" si="2"/>
        <v>5.981468361871061</v>
      </c>
      <c r="AE12" s="9">
        <f t="shared" si="3"/>
        <v>-4.130698009972685</v>
      </c>
      <c r="AF12" s="9">
        <f t="shared" si="4"/>
        <v>-6.713598270993843</v>
      </c>
      <c r="AG12" s="9">
        <f t="shared" si="5"/>
        <v>-5.678064977346145</v>
      </c>
      <c r="AH12" s="9">
        <f t="shared" si="6"/>
        <v>-8.778738895451463</v>
      </c>
      <c r="AI12" s="10">
        <f t="shared" si="7"/>
        <v>0.45017038309059487</v>
      </c>
      <c r="AJ12" s="10">
        <f t="shared" si="8"/>
        <v>-0.2575816723652604</v>
      </c>
      <c r="AK12" s="11">
        <f t="shared" si="9"/>
        <v>344431</v>
      </c>
      <c r="AL12" s="10">
        <f t="shared" si="10"/>
        <v>0.3085443508505872</v>
      </c>
    </row>
    <row r="13" spans="1:38" ht="12.75">
      <c r="A13" s="6" t="s">
        <v>172</v>
      </c>
      <c r="B13" s="6" t="s">
        <v>40</v>
      </c>
      <c r="C13" s="7" t="s">
        <v>51</v>
      </c>
      <c r="D13" s="6" t="s">
        <v>58</v>
      </c>
      <c r="E13" s="6" t="s">
        <v>173</v>
      </c>
      <c r="F13" s="6" t="s">
        <v>173</v>
      </c>
      <c r="G13" s="8">
        <v>1812732</v>
      </c>
      <c r="H13" s="8">
        <v>50249.56381</v>
      </c>
      <c r="I13" s="8">
        <v>27.72034907</v>
      </c>
      <c r="J13" s="8">
        <v>173815.1293460096</v>
      </c>
      <c r="K13" s="8">
        <v>93.5</v>
      </c>
      <c r="L13" s="8">
        <v>123565.56553600961</v>
      </c>
      <c r="M13" s="8">
        <v>68.16537995468144</v>
      </c>
      <c r="N13" s="8">
        <v>1744551</v>
      </c>
      <c r="O13" s="8">
        <v>30104.25449</v>
      </c>
      <c r="P13" s="8">
        <v>17.25616189</v>
      </c>
      <c r="Q13" s="8">
        <v>82666.0089388527</v>
      </c>
      <c r="R13" s="8">
        <v>46.5</v>
      </c>
      <c r="S13" s="8">
        <v>52561.7544488527</v>
      </c>
      <c r="T13" s="8">
        <v>30.129101670775288</v>
      </c>
      <c r="U13" s="8">
        <v>1880730</v>
      </c>
      <c r="V13" s="8">
        <v>17854.14577</v>
      </c>
      <c r="W13" s="8">
        <v>9.493199857</v>
      </c>
      <c r="X13" s="8">
        <v>40707.77253733913</v>
      </c>
      <c r="Y13" s="8">
        <v>21.799999237060547</v>
      </c>
      <c r="Z13" s="8">
        <v>22853.62676733913</v>
      </c>
      <c r="AA13" s="8">
        <v>12.151466062294498</v>
      </c>
      <c r="AB13" s="9">
        <f t="shared" si="0"/>
        <v>-5.357955145927288</v>
      </c>
      <c r="AC13" s="9">
        <f t="shared" si="1"/>
        <v>-5.975935529373964</v>
      </c>
      <c r="AD13" s="9">
        <f t="shared" si="2"/>
        <v>5.975935529373964</v>
      </c>
      <c r="AE13" s="9">
        <f t="shared" si="3"/>
        <v>-7.280257507484106</v>
      </c>
      <c r="AF13" s="9">
        <f t="shared" si="4"/>
        <v>-7.5754237779549065</v>
      </c>
      <c r="AG13" s="9">
        <f t="shared" si="5"/>
        <v>-8.622434922977607</v>
      </c>
      <c r="AH13" s="9">
        <f t="shared" si="6"/>
        <v>-9.080417115184162</v>
      </c>
      <c r="AI13" s="10">
        <f t="shared" si="7"/>
        <v>0.449866087400273</v>
      </c>
      <c r="AJ13" s="10">
        <f t="shared" si="8"/>
        <v>-0.0780596268036876</v>
      </c>
      <c r="AK13" s="11">
        <f t="shared" si="9"/>
        <v>136179</v>
      </c>
      <c r="AL13" s="10">
        <f t="shared" si="10"/>
        <v>0.4069228395630667</v>
      </c>
    </row>
    <row r="14" spans="1:38" ht="12.75">
      <c r="A14" s="6" t="s">
        <v>255</v>
      </c>
      <c r="B14" s="6" t="s">
        <v>45</v>
      </c>
      <c r="C14" s="7" t="s">
        <v>46</v>
      </c>
      <c r="D14" s="6" t="s">
        <v>47</v>
      </c>
      <c r="E14" s="6" t="s">
        <v>256</v>
      </c>
      <c r="F14" s="6" t="s">
        <v>256</v>
      </c>
      <c r="G14" s="8">
        <v>35802</v>
      </c>
      <c r="H14" s="8">
        <v>431.2261782</v>
      </c>
      <c r="I14" s="8">
        <v>12.04475108</v>
      </c>
      <c r="J14" s="8">
        <v>889.9219131005264</v>
      </c>
      <c r="K14" s="8">
        <v>20.600000381469727</v>
      </c>
      <c r="L14" s="8">
        <v>458.69573490052636</v>
      </c>
      <c r="M14" s="8">
        <v>12.812014270167207</v>
      </c>
      <c r="N14" s="8">
        <v>19046</v>
      </c>
      <c r="O14" s="8">
        <v>189.3701716</v>
      </c>
      <c r="P14" s="8">
        <v>9.942779145</v>
      </c>
      <c r="Q14" s="8">
        <v>345.9406202345595</v>
      </c>
      <c r="R14" s="8">
        <v>17.299999237060547</v>
      </c>
      <c r="S14" s="8">
        <v>156.5704486345595</v>
      </c>
      <c r="T14" s="8">
        <v>8.220647308335582</v>
      </c>
      <c r="U14" s="8">
        <v>24099</v>
      </c>
      <c r="V14" s="8">
        <v>132.2122183</v>
      </c>
      <c r="W14" s="8">
        <v>5.486211807</v>
      </c>
      <c r="X14" s="8">
        <v>226.88842817696576</v>
      </c>
      <c r="Y14" s="8">
        <v>9.600000381469727</v>
      </c>
      <c r="Z14" s="8">
        <v>94.67620987696577</v>
      </c>
      <c r="AA14" s="8">
        <v>3.928636452838946</v>
      </c>
      <c r="AB14" s="9">
        <f t="shared" si="0"/>
        <v>-3.9319548480327717</v>
      </c>
      <c r="AC14" s="9">
        <f t="shared" si="1"/>
        <v>-5.946085732319303</v>
      </c>
      <c r="AD14" s="9">
        <f t="shared" si="2"/>
        <v>5.946085732319303</v>
      </c>
      <c r="AE14" s="9">
        <f t="shared" si="3"/>
        <v>-3.817639780516317</v>
      </c>
      <c r="AF14" s="9">
        <f t="shared" si="4"/>
        <v>-5.889433191929663</v>
      </c>
      <c r="AG14" s="9">
        <f t="shared" si="5"/>
        <v>-5.910454692234689</v>
      </c>
      <c r="AH14" s="9">
        <f t="shared" si="6"/>
        <v>-7.383565468283611</v>
      </c>
      <c r="AI14" s="10">
        <f t="shared" si="7"/>
        <v>0.448221495520305</v>
      </c>
      <c r="AJ14" s="10">
        <f t="shared" si="8"/>
        <v>-0.265305050929329</v>
      </c>
      <c r="AK14" s="11">
        <f t="shared" si="9"/>
        <v>5053</v>
      </c>
      <c r="AL14" s="10">
        <f t="shared" si="10"/>
        <v>0.3018318714983939</v>
      </c>
    </row>
    <row r="15" spans="1:38" ht="12.75">
      <c r="A15" s="6" t="s">
        <v>217</v>
      </c>
      <c r="B15" s="6" t="s">
        <v>45</v>
      </c>
      <c r="C15" s="7" t="s">
        <v>46</v>
      </c>
      <c r="D15" s="6" t="s">
        <v>54</v>
      </c>
      <c r="E15" s="6" t="s">
        <v>218</v>
      </c>
      <c r="F15" s="6" t="s">
        <v>218</v>
      </c>
      <c r="G15" s="8">
        <v>125558</v>
      </c>
      <c r="H15" s="8">
        <v>1568.47245</v>
      </c>
      <c r="I15" s="8">
        <v>12.49201525</v>
      </c>
      <c r="J15" s="8">
        <v>2626.411557657746</v>
      </c>
      <c r="K15" s="8">
        <v>18.700000762939453</v>
      </c>
      <c r="L15" s="8">
        <v>1057.939107657746</v>
      </c>
      <c r="M15" s="8">
        <v>8.425899645245591</v>
      </c>
      <c r="N15" s="8">
        <v>96361</v>
      </c>
      <c r="O15" s="8">
        <v>633.0605203</v>
      </c>
      <c r="P15" s="8">
        <v>6.569675702</v>
      </c>
      <c r="Q15" s="8">
        <v>990.2869699743145</v>
      </c>
      <c r="R15" s="8">
        <v>11</v>
      </c>
      <c r="S15" s="8">
        <v>357.2264496743145</v>
      </c>
      <c r="T15" s="8">
        <v>3.707168353112924</v>
      </c>
      <c r="U15" s="8">
        <v>99293</v>
      </c>
      <c r="V15" s="8">
        <v>363.7047769</v>
      </c>
      <c r="W15" s="8">
        <v>3.662944788</v>
      </c>
      <c r="X15" s="8">
        <v>634.3559153372275</v>
      </c>
      <c r="Y15" s="8">
        <v>6.400000095367432</v>
      </c>
      <c r="Z15" s="8">
        <v>270.65113843722753</v>
      </c>
      <c r="AA15" s="8">
        <v>2.725782667833861</v>
      </c>
      <c r="AB15" s="9">
        <f t="shared" si="0"/>
        <v>-6.134111247046899</v>
      </c>
      <c r="AC15" s="9">
        <f t="shared" si="1"/>
        <v>-5.841970600600662</v>
      </c>
      <c r="AD15" s="9">
        <f t="shared" si="2"/>
        <v>5.841970600600662</v>
      </c>
      <c r="AE15" s="9">
        <f t="shared" si="3"/>
        <v>-5.36112779696327</v>
      </c>
      <c r="AF15" s="9">
        <f t="shared" si="4"/>
        <v>-5.415972675315832</v>
      </c>
      <c r="AG15" s="9">
        <f t="shared" si="5"/>
        <v>-5.642773244630807</v>
      </c>
      <c r="AH15" s="9">
        <f t="shared" si="6"/>
        <v>-3.075127336287261</v>
      </c>
      <c r="AI15" s="10">
        <f t="shared" si="7"/>
        <v>0.44244663600596096</v>
      </c>
      <c r="AJ15" s="10">
        <f t="shared" si="8"/>
        <v>-0.03042724753790434</v>
      </c>
      <c r="AK15" s="11">
        <f t="shared" si="9"/>
        <v>2932</v>
      </c>
      <c r="AL15" s="10">
        <f t="shared" si="10"/>
        <v>0.4254818216627305</v>
      </c>
    </row>
    <row r="16" spans="1:38" ht="12.75">
      <c r="A16" s="6" t="s">
        <v>152</v>
      </c>
      <c r="B16" s="6" t="s">
        <v>45</v>
      </c>
      <c r="C16" s="7" t="s">
        <v>46</v>
      </c>
      <c r="D16" s="6" t="s">
        <v>54</v>
      </c>
      <c r="E16" s="6" t="s">
        <v>153</v>
      </c>
      <c r="F16" s="6" t="s">
        <v>153</v>
      </c>
      <c r="G16" s="8">
        <v>14677</v>
      </c>
      <c r="H16" s="8">
        <v>76.63910502</v>
      </c>
      <c r="I16" s="8">
        <v>5.221714589</v>
      </c>
      <c r="J16" s="8">
        <v>154.11956295229797</v>
      </c>
      <c r="K16" s="8">
        <v>11</v>
      </c>
      <c r="L16" s="8">
        <v>77.48045793229797</v>
      </c>
      <c r="M16" s="8">
        <v>5.2790391723307195</v>
      </c>
      <c r="N16" s="8">
        <v>12512</v>
      </c>
      <c r="O16" s="8">
        <v>38.81665252</v>
      </c>
      <c r="P16" s="8">
        <v>3.102353942</v>
      </c>
      <c r="Q16" s="8">
        <v>82.5046634074676</v>
      </c>
      <c r="R16" s="8">
        <v>6.5</v>
      </c>
      <c r="S16" s="8">
        <v>43.688010887467605</v>
      </c>
      <c r="T16" s="8">
        <v>3.4916888497016947</v>
      </c>
      <c r="U16" s="8">
        <v>12858</v>
      </c>
      <c r="V16" s="8">
        <v>22.45815292</v>
      </c>
      <c r="W16" s="8">
        <v>1.746628785</v>
      </c>
      <c r="X16" s="8">
        <v>50.16216493821249</v>
      </c>
      <c r="Y16" s="8">
        <v>3.799999952316284</v>
      </c>
      <c r="Z16" s="8">
        <v>27.70401201821249</v>
      </c>
      <c r="AA16" s="8">
        <v>2.154612849448786</v>
      </c>
      <c r="AB16" s="9">
        <f t="shared" si="0"/>
        <v>-5.475691459173691</v>
      </c>
      <c r="AC16" s="9">
        <f t="shared" si="1"/>
        <v>-5.744736380177594</v>
      </c>
      <c r="AD16" s="9">
        <f t="shared" si="2"/>
        <v>5.744736380177594</v>
      </c>
      <c r="AE16" s="9">
        <f t="shared" si="3"/>
        <v>-5.314471093071884</v>
      </c>
      <c r="AF16" s="9">
        <f t="shared" si="4"/>
        <v>-5.368011227175976</v>
      </c>
      <c r="AG16" s="9">
        <f t="shared" si="5"/>
        <v>-4.480665255164917</v>
      </c>
      <c r="AH16" s="9">
        <f t="shared" si="6"/>
        <v>-4.8277447506805915</v>
      </c>
      <c r="AI16" s="10">
        <f t="shared" si="7"/>
        <v>0.43699886677856054</v>
      </c>
      <c r="AJ16" s="10">
        <f t="shared" si="8"/>
        <v>-0.027653452685421995</v>
      </c>
      <c r="AK16" s="11">
        <f t="shared" si="9"/>
        <v>346</v>
      </c>
      <c r="AL16" s="10">
        <f t="shared" si="10"/>
        <v>0.4214299414812084</v>
      </c>
    </row>
    <row r="17" spans="1:38" ht="12.75">
      <c r="A17" s="6" t="s">
        <v>378</v>
      </c>
      <c r="B17" s="6" t="s">
        <v>45</v>
      </c>
      <c r="C17" s="7" t="s">
        <v>46</v>
      </c>
      <c r="D17" s="6" t="s">
        <v>47</v>
      </c>
      <c r="E17" s="6" t="s">
        <v>379</v>
      </c>
      <c r="F17" s="6" t="s">
        <v>379</v>
      </c>
      <c r="G17" s="8">
        <v>143249</v>
      </c>
      <c r="H17" s="8">
        <v>2234.551266</v>
      </c>
      <c r="I17" s="8">
        <v>15.59907061</v>
      </c>
      <c r="J17" s="8">
        <v>4068.678533427</v>
      </c>
      <c r="K17" s="8">
        <v>28.600000381469727</v>
      </c>
      <c r="L17" s="8">
        <v>1834.1272674269999</v>
      </c>
      <c r="M17" s="8">
        <v>12.80377013052098</v>
      </c>
      <c r="N17" s="8">
        <v>123359</v>
      </c>
      <c r="O17" s="8">
        <v>952.2323985</v>
      </c>
      <c r="P17" s="8">
        <v>7.719196803</v>
      </c>
      <c r="Q17" s="8">
        <v>1518.8387246433576</v>
      </c>
      <c r="R17" s="8">
        <v>12.699999809265137</v>
      </c>
      <c r="S17" s="8">
        <v>566.6063261433576</v>
      </c>
      <c r="T17" s="8">
        <v>4.5931494754607085</v>
      </c>
      <c r="U17" s="8">
        <v>111126</v>
      </c>
      <c r="V17" s="8">
        <v>487.4001047</v>
      </c>
      <c r="W17" s="8">
        <v>4.386013217</v>
      </c>
      <c r="X17" s="8">
        <v>760.329168044423</v>
      </c>
      <c r="Y17" s="8">
        <v>7.099999904632568</v>
      </c>
      <c r="Z17" s="8">
        <v>272.929063344423</v>
      </c>
      <c r="AA17" s="8">
        <v>2.4560324617499325</v>
      </c>
      <c r="AB17" s="9">
        <f t="shared" si="0"/>
        <v>-6.343953363778272</v>
      </c>
      <c r="AC17" s="9">
        <f t="shared" si="1"/>
        <v>-5.6528965411881344</v>
      </c>
      <c r="AD17" s="9">
        <f t="shared" si="2"/>
        <v>5.6528965411881344</v>
      </c>
      <c r="AE17" s="9">
        <f t="shared" si="3"/>
        <v>-6.966559802743361</v>
      </c>
      <c r="AF17" s="9">
        <f t="shared" si="4"/>
        <v>-5.8150720783081535</v>
      </c>
      <c r="AG17" s="9">
        <f t="shared" si="5"/>
        <v>-8.25596220740634</v>
      </c>
      <c r="AH17" s="9">
        <f t="shared" si="6"/>
        <v>-6.260187214808041</v>
      </c>
      <c r="AI17" s="10">
        <f t="shared" si="7"/>
        <v>0.43180445725967065</v>
      </c>
      <c r="AJ17" s="10">
        <f t="shared" si="8"/>
        <v>0.09916584926920614</v>
      </c>
      <c r="AK17" s="11">
        <f t="shared" si="9"/>
        <v>-12233</v>
      </c>
      <c r="AL17" s="10">
        <f t="shared" si="10"/>
        <v>0.48815005090377633</v>
      </c>
    </row>
    <row r="18" spans="1:38" ht="12.75">
      <c r="A18" s="6" t="s">
        <v>442</v>
      </c>
      <c r="B18" s="6" t="s">
        <v>40</v>
      </c>
      <c r="C18" s="7" t="s">
        <v>80</v>
      </c>
      <c r="D18" s="6" t="s">
        <v>54</v>
      </c>
      <c r="E18" s="6" t="s">
        <v>443</v>
      </c>
      <c r="F18" s="6" t="s">
        <v>443</v>
      </c>
      <c r="G18" s="8">
        <v>46901</v>
      </c>
      <c r="H18" s="8">
        <v>549.9287002</v>
      </c>
      <c r="I18" s="8">
        <v>11.72530863</v>
      </c>
      <c r="J18" s="8">
        <v>1005.7529869793016</v>
      </c>
      <c r="K18" s="8">
        <v>21.5</v>
      </c>
      <c r="L18" s="8">
        <v>455.8242867793016</v>
      </c>
      <c r="M18" s="8">
        <v>9.718860723210627</v>
      </c>
      <c r="N18" s="8">
        <v>51356</v>
      </c>
      <c r="O18" s="8">
        <v>368.9673998</v>
      </c>
      <c r="P18" s="8">
        <v>7.18450424</v>
      </c>
      <c r="Q18" s="8">
        <v>625.499238992692</v>
      </c>
      <c r="R18" s="8">
        <v>12.399999618530273</v>
      </c>
      <c r="S18" s="8">
        <v>256.53183919269196</v>
      </c>
      <c r="T18" s="8">
        <v>4.995167832243398</v>
      </c>
      <c r="U18" s="8">
        <v>91519</v>
      </c>
      <c r="V18" s="8">
        <v>381.9970026</v>
      </c>
      <c r="W18" s="8">
        <v>4.173963904</v>
      </c>
      <c r="X18" s="8">
        <v>638.7043005561977</v>
      </c>
      <c r="Y18" s="8">
        <v>7.099999904632568</v>
      </c>
      <c r="Z18" s="8">
        <v>256.70729795619775</v>
      </c>
      <c r="AA18" s="8">
        <v>2.804961788876602</v>
      </c>
      <c r="AB18" s="9">
        <f t="shared" si="0"/>
        <v>-5.164417377880977</v>
      </c>
      <c r="AC18" s="9">
        <f t="shared" si="1"/>
        <v>-5.430603570485417</v>
      </c>
      <c r="AD18" s="9">
        <f t="shared" si="2"/>
        <v>5.430603570485417</v>
      </c>
      <c r="AE18" s="9">
        <f t="shared" si="3"/>
        <v>-5.5397908225919</v>
      </c>
      <c r="AF18" s="9">
        <f t="shared" si="4"/>
        <v>-5.57601671232066</v>
      </c>
      <c r="AG18" s="9">
        <f t="shared" si="5"/>
        <v>-6.2133924283927655</v>
      </c>
      <c r="AH18" s="9">
        <f t="shared" si="6"/>
        <v>-5.7708109520678885</v>
      </c>
      <c r="AI18" s="10">
        <f t="shared" si="7"/>
        <v>0.4190324391819136</v>
      </c>
      <c r="AJ18" s="10">
        <f t="shared" si="8"/>
        <v>-0.7820507827712438</v>
      </c>
      <c r="AK18" s="11">
        <f t="shared" si="9"/>
        <v>40163</v>
      </c>
      <c r="AL18" s="10">
        <f t="shared" si="10"/>
        <v>-0.035313696567942594</v>
      </c>
    </row>
    <row r="19" spans="1:38" ht="12.75">
      <c r="A19" s="6" t="s">
        <v>343</v>
      </c>
      <c r="B19" s="6" t="s">
        <v>45</v>
      </c>
      <c r="C19" s="7" t="s">
        <v>46</v>
      </c>
      <c r="D19" s="6" t="s">
        <v>54</v>
      </c>
      <c r="E19" s="6" t="s">
        <v>344</v>
      </c>
      <c r="F19" s="6" t="s">
        <v>344</v>
      </c>
      <c r="G19" s="8">
        <v>114428</v>
      </c>
      <c r="H19" s="8">
        <v>821.3887747</v>
      </c>
      <c r="I19" s="8">
        <v>7.178214901</v>
      </c>
      <c r="J19" s="8">
        <v>1642.446956896974</v>
      </c>
      <c r="K19" s="8">
        <v>14.600000381469727</v>
      </c>
      <c r="L19" s="8">
        <v>821.0581821969739</v>
      </c>
      <c r="M19" s="8">
        <v>7.175325813585608</v>
      </c>
      <c r="N19" s="8">
        <v>114057</v>
      </c>
      <c r="O19" s="8">
        <v>386.4161934</v>
      </c>
      <c r="P19" s="8">
        <v>3.387921771</v>
      </c>
      <c r="Q19" s="8">
        <v>786.1834085840142</v>
      </c>
      <c r="R19" s="8">
        <v>7.199999809265137</v>
      </c>
      <c r="S19" s="8">
        <v>399.76721518401416</v>
      </c>
      <c r="T19" s="8">
        <v>3.5049774690200004</v>
      </c>
      <c r="U19" s="8">
        <v>98564</v>
      </c>
      <c r="V19" s="8">
        <v>194.449277</v>
      </c>
      <c r="W19" s="8">
        <v>1.972822501</v>
      </c>
      <c r="X19" s="8">
        <v>360.4852841885687</v>
      </c>
      <c r="Y19" s="8">
        <v>3.700000047683716</v>
      </c>
      <c r="Z19" s="8">
        <v>166.0360071885687</v>
      </c>
      <c r="AA19" s="8">
        <v>1.6845502129435566</v>
      </c>
      <c r="AB19" s="9">
        <f t="shared" si="0"/>
        <v>-6.4579273606943906</v>
      </c>
      <c r="AC19" s="9">
        <f t="shared" si="1"/>
        <v>-5.4075142752033445</v>
      </c>
      <c r="AD19" s="9">
        <f t="shared" si="2"/>
        <v>5.4075142752033445</v>
      </c>
      <c r="AE19" s="9">
        <f t="shared" si="3"/>
        <v>-6.863443611523423</v>
      </c>
      <c r="AF19" s="9">
        <f t="shared" si="4"/>
        <v>-6.6574816699338655</v>
      </c>
      <c r="AG19" s="9">
        <f t="shared" si="5"/>
        <v>-7.245747889708139</v>
      </c>
      <c r="AH19" s="9">
        <f t="shared" si="6"/>
        <v>-7.326854999941908</v>
      </c>
      <c r="AI19" s="10">
        <f t="shared" si="7"/>
        <v>0.4176894762190186</v>
      </c>
      <c r="AJ19" s="10">
        <f t="shared" si="8"/>
        <v>0.1358355909764416</v>
      </c>
      <c r="AK19" s="11">
        <f t="shared" si="9"/>
        <v>-15493</v>
      </c>
      <c r="AL19" s="10">
        <f t="shared" si="10"/>
        <v>0.4967879702735046</v>
      </c>
    </row>
    <row r="20" spans="1:38" ht="12.75">
      <c r="A20" s="6" t="s">
        <v>154</v>
      </c>
      <c r="B20" s="6" t="s">
        <v>45</v>
      </c>
      <c r="C20" s="7" t="s">
        <v>46</v>
      </c>
      <c r="D20" s="6" t="s">
        <v>54</v>
      </c>
      <c r="E20" s="6" t="s">
        <v>155</v>
      </c>
      <c r="F20" s="6" t="s">
        <v>155</v>
      </c>
      <c r="G20" s="8">
        <v>127818</v>
      </c>
      <c r="H20" s="8">
        <v>1167.47917</v>
      </c>
      <c r="I20" s="8">
        <v>9.133918302</v>
      </c>
      <c r="J20" s="8">
        <v>2066.927516599181</v>
      </c>
      <c r="K20" s="8">
        <v>14.300000190734863</v>
      </c>
      <c r="L20" s="8">
        <v>899.4483465991811</v>
      </c>
      <c r="M20" s="8">
        <v>7.036945865208196</v>
      </c>
      <c r="N20" s="8">
        <v>87040</v>
      </c>
      <c r="O20" s="8">
        <v>316.8937165</v>
      </c>
      <c r="P20" s="8">
        <v>3.640782588</v>
      </c>
      <c r="Q20" s="8">
        <v>508.43836684328346</v>
      </c>
      <c r="R20" s="8">
        <v>6.699999809265137</v>
      </c>
      <c r="S20" s="8">
        <v>191.54465034328348</v>
      </c>
      <c r="T20" s="8">
        <v>2.2006508541277974</v>
      </c>
      <c r="U20" s="8">
        <v>114992</v>
      </c>
      <c r="V20" s="8">
        <v>245.1901147</v>
      </c>
      <c r="W20" s="8">
        <v>2.132236284</v>
      </c>
      <c r="X20" s="8">
        <v>470.17591548552434</v>
      </c>
      <c r="Y20" s="8">
        <v>4</v>
      </c>
      <c r="Z20" s="8">
        <v>224.98580078552433</v>
      </c>
      <c r="AA20" s="8">
        <v>1.9565343744393031</v>
      </c>
      <c r="AB20" s="9">
        <f t="shared" si="0"/>
        <v>-7.27411721392184</v>
      </c>
      <c r="AC20" s="9">
        <f t="shared" si="1"/>
        <v>-5.350273276886504</v>
      </c>
      <c r="AD20" s="9">
        <f t="shared" si="2"/>
        <v>5.350273276886504</v>
      </c>
      <c r="AE20" s="9">
        <f t="shared" si="3"/>
        <v>-6.369825947420366</v>
      </c>
      <c r="AF20" s="9">
        <f t="shared" si="4"/>
        <v>-5.158131368091393</v>
      </c>
      <c r="AG20" s="9">
        <f t="shared" si="5"/>
        <v>-6.399997591042126</v>
      </c>
      <c r="AH20" s="9">
        <f t="shared" si="6"/>
        <v>-1.17578427529713</v>
      </c>
      <c r="AI20" s="10">
        <f t="shared" si="7"/>
        <v>0.41434671462453165</v>
      </c>
      <c r="AJ20" s="10">
        <f t="shared" si="8"/>
        <v>-0.32113970588235297</v>
      </c>
      <c r="AK20" s="11">
        <f t="shared" si="9"/>
        <v>27952</v>
      </c>
      <c r="AL20" s="10">
        <f t="shared" si="10"/>
        <v>0.22627019112889218</v>
      </c>
    </row>
    <row r="21" spans="1:38" ht="12.75">
      <c r="A21" s="6" t="s">
        <v>274</v>
      </c>
      <c r="B21" s="6" t="s">
        <v>71</v>
      </c>
      <c r="C21" s="7" t="s">
        <v>108</v>
      </c>
      <c r="D21" s="6" t="s">
        <v>47</v>
      </c>
      <c r="E21" s="6" t="s">
        <v>275</v>
      </c>
      <c r="F21" s="6" t="s">
        <v>275</v>
      </c>
      <c r="G21" s="8">
        <v>513553</v>
      </c>
      <c r="H21" s="8">
        <v>4589.471645</v>
      </c>
      <c r="I21" s="8">
        <v>8.936704965</v>
      </c>
      <c r="J21" s="8">
        <v>8925.03682508326</v>
      </c>
      <c r="K21" s="8">
        <v>17.899999618530273</v>
      </c>
      <c r="L21" s="8">
        <v>4335.56518008326</v>
      </c>
      <c r="M21" s="8">
        <v>8.442293551168547</v>
      </c>
      <c r="N21" s="8">
        <v>567219</v>
      </c>
      <c r="O21" s="8">
        <v>3137.240796</v>
      </c>
      <c r="P21" s="8">
        <v>5.53091627</v>
      </c>
      <c r="Q21" s="8">
        <v>5872.660196974066</v>
      </c>
      <c r="R21" s="8">
        <v>10.600000381469727</v>
      </c>
      <c r="S21" s="8">
        <v>2735.419400974066</v>
      </c>
      <c r="T21" s="8">
        <v>4.822510178562541</v>
      </c>
      <c r="U21" s="8">
        <v>576427</v>
      </c>
      <c r="V21" s="8">
        <v>1899.935874</v>
      </c>
      <c r="W21" s="8">
        <v>3.296056351</v>
      </c>
      <c r="X21" s="8">
        <v>3454.0325657018066</v>
      </c>
      <c r="Y21" s="8">
        <v>6.300000190734863</v>
      </c>
      <c r="Z21" s="8">
        <v>1554.0966917018065</v>
      </c>
      <c r="AA21" s="8">
        <v>2.696085873322739</v>
      </c>
      <c r="AB21" s="9">
        <f t="shared" si="0"/>
        <v>-4.987201202066531</v>
      </c>
      <c r="AC21" s="9">
        <f t="shared" si="1"/>
        <v>-5.176267839015619</v>
      </c>
      <c r="AD21" s="9">
        <f t="shared" si="2"/>
        <v>5.176267839015619</v>
      </c>
      <c r="AE21" s="9">
        <f t="shared" si="3"/>
        <v>-5.221255139313448</v>
      </c>
      <c r="AF21" s="9">
        <f t="shared" si="4"/>
        <v>-5.203043734328692</v>
      </c>
      <c r="AG21" s="9">
        <f t="shared" si="5"/>
        <v>-5.707264873972219</v>
      </c>
      <c r="AH21" s="9">
        <f t="shared" si="6"/>
        <v>-5.814935317702861</v>
      </c>
      <c r="AI21" s="10">
        <f t="shared" si="7"/>
        <v>0.40406685075346477</v>
      </c>
      <c r="AJ21" s="10">
        <f t="shared" si="8"/>
        <v>-0.016233588790220355</v>
      </c>
      <c r="AK21" s="11">
        <f t="shared" si="9"/>
        <v>9208</v>
      </c>
      <c r="AL21" s="10">
        <f t="shared" si="10"/>
        <v>0.39439271718561447</v>
      </c>
    </row>
    <row r="22" spans="1:38" ht="12.75">
      <c r="A22" s="6" t="s">
        <v>341</v>
      </c>
      <c r="B22" s="6" t="s">
        <v>45</v>
      </c>
      <c r="C22" s="7" t="s">
        <v>46</v>
      </c>
      <c r="D22" s="6" t="s">
        <v>54</v>
      </c>
      <c r="E22" s="6" t="s">
        <v>342</v>
      </c>
      <c r="F22" s="6" t="s">
        <v>342</v>
      </c>
      <c r="G22" s="8">
        <v>556803</v>
      </c>
      <c r="H22" s="8">
        <v>6327.420889</v>
      </c>
      <c r="I22" s="8">
        <v>11.36384123</v>
      </c>
      <c r="J22" s="8">
        <v>8996.981782892026</v>
      </c>
      <c r="K22" s="8">
        <v>17.299999237060547</v>
      </c>
      <c r="L22" s="8">
        <v>2669.560893892026</v>
      </c>
      <c r="M22" s="8">
        <v>4.794444164079622</v>
      </c>
      <c r="N22" s="8">
        <v>372318</v>
      </c>
      <c r="O22" s="8">
        <v>2232.766655</v>
      </c>
      <c r="P22" s="8">
        <v>5.996934489</v>
      </c>
      <c r="Q22" s="8">
        <v>3581.799392382704</v>
      </c>
      <c r="R22" s="8">
        <v>9.600000381469727</v>
      </c>
      <c r="S22" s="8">
        <v>1349.032737382704</v>
      </c>
      <c r="T22" s="8">
        <v>3.623334722959148</v>
      </c>
      <c r="U22" s="8">
        <v>405113</v>
      </c>
      <c r="V22" s="8">
        <v>1451.218874</v>
      </c>
      <c r="W22" s="8">
        <v>3.582256986</v>
      </c>
      <c r="X22" s="8">
        <v>2547.1457282349793</v>
      </c>
      <c r="Y22" s="8">
        <v>6</v>
      </c>
      <c r="Z22" s="8">
        <v>1095.9268542349794</v>
      </c>
      <c r="AA22" s="8">
        <v>2.705237438035756</v>
      </c>
      <c r="AB22" s="9">
        <f t="shared" si="0"/>
        <v>-5.7722172389888415</v>
      </c>
      <c r="AC22" s="9">
        <f t="shared" si="1"/>
        <v>-5.152553753810694</v>
      </c>
      <c r="AD22" s="9">
        <f t="shared" si="2"/>
        <v>5.152553753810694</v>
      </c>
      <c r="AE22" s="9">
        <f t="shared" si="3"/>
        <v>-5.294734940875654</v>
      </c>
      <c r="AF22" s="9">
        <f t="shared" si="4"/>
        <v>-4.700036689821645</v>
      </c>
      <c r="AG22" s="9">
        <f t="shared" si="5"/>
        <v>-2.8613404790379033</v>
      </c>
      <c r="AH22" s="9">
        <f t="shared" si="6"/>
        <v>-2.9220511007770336</v>
      </c>
      <c r="AI22" s="10">
        <f t="shared" si="7"/>
        <v>0.40265197284198645</v>
      </c>
      <c r="AJ22" s="10">
        <f t="shared" si="8"/>
        <v>-0.08808330513163479</v>
      </c>
      <c r="AK22" s="11">
        <f t="shared" si="9"/>
        <v>32795</v>
      </c>
      <c r="AL22" s="10">
        <f t="shared" si="10"/>
        <v>0.3500355844395213</v>
      </c>
    </row>
    <row r="23" spans="1:38" ht="12.75">
      <c r="A23" s="6" t="s">
        <v>105</v>
      </c>
      <c r="B23" s="6" t="s">
        <v>61</v>
      </c>
      <c r="C23" s="7" t="s">
        <v>62</v>
      </c>
      <c r="D23" s="6" t="s">
        <v>47</v>
      </c>
      <c r="E23" s="6" t="s">
        <v>106</v>
      </c>
      <c r="F23" s="6" t="s">
        <v>106</v>
      </c>
      <c r="G23" s="8">
        <v>3612375</v>
      </c>
      <c r="H23" s="8">
        <v>101863.273</v>
      </c>
      <c r="I23" s="8">
        <v>28.19842153</v>
      </c>
      <c r="J23" s="8">
        <v>209634.73212990764</v>
      </c>
      <c r="K23" s="8">
        <v>59.29999923706055</v>
      </c>
      <c r="L23" s="8">
        <v>107771.45912990764</v>
      </c>
      <c r="M23" s="8">
        <v>29.83396217998066</v>
      </c>
      <c r="N23" s="8">
        <v>3634915</v>
      </c>
      <c r="O23" s="8">
        <v>70657.21565</v>
      </c>
      <c r="P23" s="8">
        <v>19.43847811</v>
      </c>
      <c r="Q23" s="8">
        <v>134481.23645978898</v>
      </c>
      <c r="R23" s="8">
        <v>35.70000076293945</v>
      </c>
      <c r="S23" s="8">
        <v>63824.020809788984</v>
      </c>
      <c r="T23" s="8">
        <v>17.558600630218034</v>
      </c>
      <c r="U23" s="8">
        <v>3022823</v>
      </c>
      <c r="V23" s="8">
        <v>35685.4664</v>
      </c>
      <c r="W23" s="8">
        <v>11.80534434</v>
      </c>
      <c r="X23" s="8">
        <v>54815.65930639435</v>
      </c>
      <c r="Y23" s="8">
        <v>19.399999618530273</v>
      </c>
      <c r="Z23" s="8">
        <v>19130.192906394353</v>
      </c>
      <c r="AA23" s="8">
        <v>6.328585202108874</v>
      </c>
      <c r="AB23" s="9">
        <f t="shared" si="0"/>
        <v>-4.353568315778632</v>
      </c>
      <c r="AC23" s="9">
        <f t="shared" si="1"/>
        <v>-4.98702170336852</v>
      </c>
      <c r="AD23" s="9">
        <f t="shared" si="2"/>
        <v>4.98702170336852</v>
      </c>
      <c r="AE23" s="9">
        <f t="shared" si="3"/>
        <v>-5.586681233660137</v>
      </c>
      <c r="AF23" s="9">
        <f t="shared" si="4"/>
        <v>-6.098776637505519</v>
      </c>
      <c r="AG23" s="9">
        <f t="shared" si="5"/>
        <v>-7.75285355325122</v>
      </c>
      <c r="AH23" s="9">
        <f t="shared" si="6"/>
        <v>-10.204671898705483</v>
      </c>
      <c r="AI23" s="10">
        <f t="shared" si="7"/>
        <v>0.39268165577598296</v>
      </c>
      <c r="AJ23" s="10">
        <f t="shared" si="8"/>
        <v>0.1683923833157034</v>
      </c>
      <c r="AK23" s="11">
        <f t="shared" si="9"/>
        <v>-612092</v>
      </c>
      <c r="AL23" s="10">
        <f t="shared" si="10"/>
        <v>0.4949494390386441</v>
      </c>
    </row>
    <row r="24" spans="1:38" ht="12.75">
      <c r="A24" s="6" t="s">
        <v>353</v>
      </c>
      <c r="B24" s="6" t="s">
        <v>45</v>
      </c>
      <c r="C24" s="7" t="s">
        <v>46</v>
      </c>
      <c r="D24" s="6" t="s">
        <v>47</v>
      </c>
      <c r="E24" s="6" t="s">
        <v>354</v>
      </c>
      <c r="F24" s="6" t="s">
        <v>354</v>
      </c>
      <c r="G24" s="8">
        <v>318245</v>
      </c>
      <c r="H24" s="8">
        <v>4821.425972</v>
      </c>
      <c r="I24" s="8">
        <v>15.15004469</v>
      </c>
      <c r="J24" s="8">
        <v>15297.42240829693</v>
      </c>
      <c r="K24" s="8">
        <v>37.400001525878906</v>
      </c>
      <c r="L24" s="8">
        <v>10475.99643629693</v>
      </c>
      <c r="M24" s="8">
        <v>32.91802364937997</v>
      </c>
      <c r="N24" s="8">
        <v>224821</v>
      </c>
      <c r="O24" s="8">
        <v>2849.017239</v>
      </c>
      <c r="P24" s="8">
        <v>12.67238042</v>
      </c>
      <c r="Q24" s="8">
        <v>7375.134292606525</v>
      </c>
      <c r="R24" s="8">
        <v>26.799999237060547</v>
      </c>
      <c r="S24" s="8">
        <v>4526.117053606526</v>
      </c>
      <c r="T24" s="8">
        <v>20.132091991435523</v>
      </c>
      <c r="U24" s="8">
        <v>220599</v>
      </c>
      <c r="V24" s="8">
        <v>1705.450567</v>
      </c>
      <c r="W24" s="8">
        <v>7.73099863</v>
      </c>
      <c r="X24" s="8">
        <v>3052.070189179708</v>
      </c>
      <c r="Y24" s="8">
        <v>13.600000381469727</v>
      </c>
      <c r="Z24" s="8">
        <v>1346.619622179708</v>
      </c>
      <c r="AA24" s="8">
        <v>6.104377726914936</v>
      </c>
      <c r="AB24" s="9">
        <f t="shared" si="0"/>
        <v>-3.363827193281647</v>
      </c>
      <c r="AC24" s="9">
        <f t="shared" si="1"/>
        <v>-4.941868120094585</v>
      </c>
      <c r="AD24" s="9">
        <f t="shared" si="2"/>
        <v>4.941868120094585</v>
      </c>
      <c r="AE24" s="9">
        <f t="shared" si="3"/>
        <v>-5.058004622140681</v>
      </c>
      <c r="AF24" s="9">
        <f t="shared" si="4"/>
        <v>-6.783320382576701</v>
      </c>
      <c r="AG24" s="9">
        <f t="shared" si="5"/>
        <v>-8.425070825601717</v>
      </c>
      <c r="AH24" s="9">
        <f t="shared" si="6"/>
        <v>-11.933089843829697</v>
      </c>
      <c r="AI24" s="10">
        <f t="shared" si="7"/>
        <v>0.3899331953609391</v>
      </c>
      <c r="AJ24" s="10">
        <f t="shared" si="8"/>
        <v>0.01877938448810387</v>
      </c>
      <c r="AK24" s="11">
        <f t="shared" si="9"/>
        <v>-4222</v>
      </c>
      <c r="AL24" s="10">
        <f t="shared" si="10"/>
        <v>0.4013898744962981</v>
      </c>
    </row>
    <row r="25" spans="1:38" ht="12.75">
      <c r="A25" s="6" t="s">
        <v>295</v>
      </c>
      <c r="B25" s="6" t="s">
        <v>71</v>
      </c>
      <c r="C25" s="7" t="s">
        <v>132</v>
      </c>
      <c r="D25" s="6" t="s">
        <v>58</v>
      </c>
      <c r="E25" s="6" t="s">
        <v>296</v>
      </c>
      <c r="F25" s="6" t="s">
        <v>296</v>
      </c>
      <c r="G25" s="8">
        <v>70016</v>
      </c>
      <c r="H25" s="8">
        <v>1923.164155</v>
      </c>
      <c r="I25" s="8">
        <v>27.46749536</v>
      </c>
      <c r="J25" s="8">
        <v>8002.771569372238</v>
      </c>
      <c r="K25" s="8">
        <v>106.9000015258789</v>
      </c>
      <c r="L25" s="8">
        <v>6079.607414372238</v>
      </c>
      <c r="M25" s="8">
        <v>86.83168724823237</v>
      </c>
      <c r="N25" s="8">
        <v>47950</v>
      </c>
      <c r="O25" s="8">
        <v>914.6603083</v>
      </c>
      <c r="P25" s="8">
        <v>19.07529319</v>
      </c>
      <c r="Q25" s="8">
        <v>3149.357747313519</v>
      </c>
      <c r="R25" s="8">
        <v>60.900001525878906</v>
      </c>
      <c r="S25" s="8">
        <v>2234.697439013519</v>
      </c>
      <c r="T25" s="8">
        <v>46.6047432536709</v>
      </c>
      <c r="U25" s="8">
        <v>64655</v>
      </c>
      <c r="V25" s="8">
        <v>758.8162273</v>
      </c>
      <c r="W25" s="8">
        <v>11.73638895</v>
      </c>
      <c r="X25" s="8">
        <v>2239.2603458465037</v>
      </c>
      <c r="Y25" s="8">
        <v>31.60000228881836</v>
      </c>
      <c r="Z25" s="8">
        <v>1480.4441185465037</v>
      </c>
      <c r="AA25" s="8">
        <v>22.89759676044395</v>
      </c>
      <c r="AB25" s="9">
        <f t="shared" si="0"/>
        <v>-4.251545683794599</v>
      </c>
      <c r="AC25" s="9">
        <f t="shared" si="1"/>
        <v>-4.856997655254249</v>
      </c>
      <c r="AD25" s="9">
        <f t="shared" si="2"/>
        <v>4.856997655254249</v>
      </c>
      <c r="AE25" s="9">
        <f t="shared" si="3"/>
        <v>-6.093683196405327</v>
      </c>
      <c r="AF25" s="9">
        <f t="shared" si="4"/>
        <v>-6.560760067475094</v>
      </c>
      <c r="AG25" s="9">
        <f t="shared" si="5"/>
        <v>-6.664698277085729</v>
      </c>
      <c r="AH25" s="9">
        <f t="shared" si="6"/>
        <v>-7.10670362416854</v>
      </c>
      <c r="AI25" s="10">
        <f t="shared" si="7"/>
        <v>0.38473349619849273</v>
      </c>
      <c r="AJ25" s="10">
        <f t="shared" si="8"/>
        <v>-0.3483837330552659</v>
      </c>
      <c r="AK25" s="11">
        <f t="shared" si="9"/>
        <v>16705</v>
      </c>
      <c r="AL25" s="10">
        <f t="shared" si="10"/>
        <v>0.17038465492140342</v>
      </c>
    </row>
    <row r="26" spans="1:38" ht="12.75">
      <c r="A26" s="6" t="s">
        <v>131</v>
      </c>
      <c r="B26" s="6" t="s">
        <v>71</v>
      </c>
      <c r="C26" s="7" t="s">
        <v>132</v>
      </c>
      <c r="D26" s="6" t="s">
        <v>47</v>
      </c>
      <c r="E26" s="6" t="s">
        <v>133</v>
      </c>
      <c r="F26" s="6" t="s">
        <v>133</v>
      </c>
      <c r="G26" s="8">
        <v>24350465</v>
      </c>
      <c r="H26" s="8">
        <v>575642.8168</v>
      </c>
      <c r="I26" s="8">
        <v>23.63991065</v>
      </c>
      <c r="J26" s="8">
        <v>1279461.5422553655</v>
      </c>
      <c r="K26" s="8">
        <v>48.29999923706055</v>
      </c>
      <c r="L26" s="8">
        <v>703818.7254553655</v>
      </c>
      <c r="M26" s="8">
        <v>28.903707812370957</v>
      </c>
      <c r="N26" s="8">
        <v>18507297</v>
      </c>
      <c r="O26" s="8">
        <v>328213.046</v>
      </c>
      <c r="P26" s="8">
        <v>17.73425077</v>
      </c>
      <c r="Q26" s="8">
        <v>673793.8533602977</v>
      </c>
      <c r="R26" s="8">
        <v>33</v>
      </c>
      <c r="S26" s="8">
        <v>345580.80736029777</v>
      </c>
      <c r="T26" s="8">
        <v>18.672678531084134</v>
      </c>
      <c r="U26" s="8">
        <v>16551542</v>
      </c>
      <c r="V26" s="8">
        <v>180998.0772</v>
      </c>
      <c r="W26" s="8">
        <v>10.93542083</v>
      </c>
      <c r="X26" s="8">
        <v>314581.10476683255</v>
      </c>
      <c r="Y26" s="8">
        <v>18.399999618530273</v>
      </c>
      <c r="Z26" s="8">
        <v>133583.02756683255</v>
      </c>
      <c r="AA26" s="8">
        <v>8.070730060488174</v>
      </c>
      <c r="AB26" s="9">
        <f t="shared" si="0"/>
        <v>-3.854646374247489</v>
      </c>
      <c r="AC26" s="9">
        <f t="shared" si="1"/>
        <v>-4.834907034212202</v>
      </c>
      <c r="AD26" s="9">
        <f t="shared" si="2"/>
        <v>4.834907034212202</v>
      </c>
      <c r="AE26" s="9">
        <f t="shared" si="3"/>
        <v>-4.825404504898948</v>
      </c>
      <c r="AF26" s="9">
        <f t="shared" si="4"/>
        <v>-5.841569175835909</v>
      </c>
      <c r="AG26" s="9">
        <f t="shared" si="5"/>
        <v>-6.3786297036054735</v>
      </c>
      <c r="AH26" s="9">
        <f t="shared" si="6"/>
        <v>-8.388174702070087</v>
      </c>
      <c r="AI26" s="10">
        <f t="shared" si="7"/>
        <v>0.3833728319383633</v>
      </c>
      <c r="AJ26" s="10">
        <f t="shared" si="8"/>
        <v>0.1056748049161366</v>
      </c>
      <c r="AK26" s="11">
        <f t="shared" si="9"/>
        <v>-1955755</v>
      </c>
      <c r="AL26" s="10">
        <f t="shared" si="10"/>
        <v>0.44853478737100533</v>
      </c>
    </row>
    <row r="27" spans="1:38" ht="12.75">
      <c r="A27" s="6" t="s">
        <v>430</v>
      </c>
      <c r="B27" s="6" t="s">
        <v>40</v>
      </c>
      <c r="C27" s="7" t="s">
        <v>51</v>
      </c>
      <c r="D27" s="6" t="s">
        <v>47</v>
      </c>
      <c r="E27" s="6" t="s">
        <v>431</v>
      </c>
      <c r="F27" s="6" t="s">
        <v>431</v>
      </c>
      <c r="G27" s="8">
        <v>223665</v>
      </c>
      <c r="H27" s="8">
        <v>5090.565986</v>
      </c>
      <c r="I27" s="8">
        <v>22.75977907</v>
      </c>
      <c r="J27" s="8">
        <v>11368.252031357435</v>
      </c>
      <c r="K27" s="8">
        <v>49.29999923706055</v>
      </c>
      <c r="L27" s="8">
        <v>6277.686045357435</v>
      </c>
      <c r="M27" s="8">
        <v>28.0673598701515</v>
      </c>
      <c r="N27" s="8">
        <v>162029</v>
      </c>
      <c r="O27" s="8">
        <v>2419.163545</v>
      </c>
      <c r="P27" s="8">
        <v>14.93043557</v>
      </c>
      <c r="Q27" s="8">
        <v>4505.032960200905</v>
      </c>
      <c r="R27" s="8">
        <v>28.399999618530273</v>
      </c>
      <c r="S27" s="8">
        <v>2085.869415200905</v>
      </c>
      <c r="T27" s="8">
        <v>12.873432627498197</v>
      </c>
      <c r="U27" s="8">
        <v>179499</v>
      </c>
      <c r="V27" s="8">
        <v>1655.100014</v>
      </c>
      <c r="W27" s="8">
        <v>9.220664261</v>
      </c>
      <c r="X27" s="8">
        <v>2979.4010161164865</v>
      </c>
      <c r="Y27" s="8">
        <v>16.100000381469727</v>
      </c>
      <c r="Z27" s="8">
        <v>1324.3010021164864</v>
      </c>
      <c r="AA27" s="8">
        <v>7.37776256200027</v>
      </c>
      <c r="AB27" s="9">
        <f t="shared" si="0"/>
        <v>-4.5177391081703515</v>
      </c>
      <c r="AC27" s="9">
        <f t="shared" si="1"/>
        <v>-4.8195470463661305</v>
      </c>
      <c r="AD27" s="9">
        <f t="shared" si="2"/>
        <v>4.8195470463661305</v>
      </c>
      <c r="AE27" s="9">
        <f t="shared" si="3"/>
        <v>-5.595523849445051</v>
      </c>
      <c r="AF27" s="9">
        <f t="shared" si="4"/>
        <v>-5.675698360509388</v>
      </c>
      <c r="AG27" s="9">
        <f t="shared" si="5"/>
        <v>-6.680684569860318</v>
      </c>
      <c r="AH27" s="9">
        <f t="shared" si="6"/>
        <v>-5.566952847045646</v>
      </c>
      <c r="AI27" s="10">
        <f t="shared" si="7"/>
        <v>0.38242496558323785</v>
      </c>
      <c r="AJ27" s="10">
        <f t="shared" si="8"/>
        <v>-0.10782020502502639</v>
      </c>
      <c r="AK27" s="11">
        <f t="shared" si="9"/>
        <v>17470</v>
      </c>
      <c r="AL27" s="10">
        <f t="shared" si="10"/>
        <v>0.31583789883870783</v>
      </c>
    </row>
    <row r="28" spans="1:38" ht="12.75">
      <c r="A28" s="6" t="s">
        <v>111</v>
      </c>
      <c r="B28" s="6" t="s">
        <v>45</v>
      </c>
      <c r="C28" s="7" t="s">
        <v>46</v>
      </c>
      <c r="D28" s="6" t="s">
        <v>47</v>
      </c>
      <c r="E28" s="6" t="s">
        <v>112</v>
      </c>
      <c r="F28" s="6" t="s">
        <v>112</v>
      </c>
      <c r="G28" s="8">
        <v>102112</v>
      </c>
      <c r="H28" s="8">
        <v>1150.572124</v>
      </c>
      <c r="I28" s="8">
        <v>11.26774644</v>
      </c>
      <c r="J28" s="8">
        <v>2567.0200064113383</v>
      </c>
      <c r="K28" s="8">
        <v>22.200000762939453</v>
      </c>
      <c r="L28" s="8">
        <v>1416.4478824113382</v>
      </c>
      <c r="M28" s="8">
        <v>13.8715124805247</v>
      </c>
      <c r="N28" s="8">
        <v>66780</v>
      </c>
      <c r="O28" s="8">
        <v>701.8504591</v>
      </c>
      <c r="P28" s="8">
        <v>10.50989007</v>
      </c>
      <c r="Q28" s="8">
        <v>1392.774045916746</v>
      </c>
      <c r="R28" s="8">
        <v>20.700000762939453</v>
      </c>
      <c r="S28" s="8">
        <v>690.923586816746</v>
      </c>
      <c r="T28" s="8">
        <v>10.346265151493652</v>
      </c>
      <c r="U28" s="8">
        <v>75575</v>
      </c>
      <c r="V28" s="8">
        <v>492.1085851</v>
      </c>
      <c r="W28" s="8">
        <v>6.511526102</v>
      </c>
      <c r="X28" s="8">
        <v>994.5010230013445</v>
      </c>
      <c r="Y28" s="8">
        <v>12.699999809265137</v>
      </c>
      <c r="Z28" s="8">
        <v>502.39243790134446</v>
      </c>
      <c r="AA28" s="8">
        <v>6.647600898463042</v>
      </c>
      <c r="AB28" s="9">
        <f t="shared" si="0"/>
        <v>-2.7418524704038765</v>
      </c>
      <c r="AC28" s="9">
        <f t="shared" si="1"/>
        <v>-4.787428722540812</v>
      </c>
      <c r="AD28" s="9">
        <f t="shared" si="2"/>
        <v>4.787428722540812</v>
      </c>
      <c r="AE28" s="9">
        <f t="shared" si="3"/>
        <v>-2.792451723994115</v>
      </c>
      <c r="AF28" s="9">
        <f t="shared" si="4"/>
        <v>-4.885317586822489</v>
      </c>
      <c r="AG28" s="9">
        <f t="shared" si="5"/>
        <v>-3.677906264279495</v>
      </c>
      <c r="AH28" s="9">
        <f t="shared" si="6"/>
        <v>-4.423695772321971</v>
      </c>
      <c r="AI28" s="10">
        <f t="shared" si="7"/>
        <v>0.38043822926494225</v>
      </c>
      <c r="AJ28" s="10">
        <f t="shared" si="8"/>
        <v>-0.13170110811620245</v>
      </c>
      <c r="AK28" s="11">
        <f t="shared" si="9"/>
        <v>8795</v>
      </c>
      <c r="AL28" s="10">
        <f t="shared" si="10"/>
        <v>0.29884125782144116</v>
      </c>
    </row>
    <row r="29" spans="1:38" ht="12.75">
      <c r="A29" s="6" t="s">
        <v>103</v>
      </c>
      <c r="B29" s="6" t="s">
        <v>50</v>
      </c>
      <c r="C29" s="7" t="s">
        <v>57</v>
      </c>
      <c r="D29" s="6" t="s">
        <v>47</v>
      </c>
      <c r="E29" s="6" t="s">
        <v>104</v>
      </c>
      <c r="F29" s="6" t="s">
        <v>104</v>
      </c>
      <c r="G29" s="8">
        <v>47866</v>
      </c>
      <c r="H29" s="8">
        <v>1068.296125</v>
      </c>
      <c r="I29" s="8">
        <v>22.318475</v>
      </c>
      <c r="J29" s="8">
        <v>2730.3128440529827</v>
      </c>
      <c r="K29" s="8">
        <v>58.70000076293945</v>
      </c>
      <c r="L29" s="8">
        <v>1662.0167190529826</v>
      </c>
      <c r="M29" s="8">
        <v>34.72228134903653</v>
      </c>
      <c r="N29" s="8">
        <v>47052</v>
      </c>
      <c r="O29" s="8">
        <v>1451.218408</v>
      </c>
      <c r="P29" s="8">
        <v>30.84286338</v>
      </c>
      <c r="Q29" s="8">
        <v>4542.8822589133415</v>
      </c>
      <c r="R29" s="8">
        <v>95.9000015258789</v>
      </c>
      <c r="S29" s="8">
        <v>3091.663850913342</v>
      </c>
      <c r="T29" s="8">
        <v>65.7073844026469</v>
      </c>
      <c r="U29" s="8">
        <v>47209</v>
      </c>
      <c r="V29" s="8">
        <v>908.9334595</v>
      </c>
      <c r="W29" s="8">
        <v>19.25339362</v>
      </c>
      <c r="X29" s="8">
        <v>2291.59830699937</v>
      </c>
      <c r="Y29" s="8">
        <v>47.70000076293945</v>
      </c>
      <c r="Z29" s="8">
        <v>1382.66484749937</v>
      </c>
      <c r="AA29" s="8">
        <v>29.28816216186257</v>
      </c>
      <c r="AB29" s="9">
        <f t="shared" si="0"/>
        <v>-0.7386373683094409</v>
      </c>
      <c r="AC29" s="9">
        <f t="shared" si="1"/>
        <v>-4.712180535444335</v>
      </c>
      <c r="AD29" s="9">
        <f t="shared" si="2"/>
        <v>4.712180535444335</v>
      </c>
      <c r="AE29" s="9">
        <f t="shared" si="3"/>
        <v>-1.0375416297124125</v>
      </c>
      <c r="AF29" s="9">
        <f t="shared" si="4"/>
        <v>-6.983745839117053</v>
      </c>
      <c r="AG29" s="9">
        <f t="shared" si="5"/>
        <v>-0.850990910431205</v>
      </c>
      <c r="AH29" s="9">
        <f t="shared" si="6"/>
        <v>-8.08027902348326</v>
      </c>
      <c r="AI29" s="10">
        <f t="shared" si="7"/>
        <v>0.37575855448995604</v>
      </c>
      <c r="AJ29" s="10">
        <f t="shared" si="8"/>
        <v>-0.003336733826404829</v>
      </c>
      <c r="AK29" s="11">
        <f t="shared" si="9"/>
        <v>157</v>
      </c>
      <c r="AL29" s="10">
        <f t="shared" si="10"/>
        <v>0.37367562698391565</v>
      </c>
    </row>
    <row r="30" spans="1:38" ht="12.75">
      <c r="A30" s="6" t="s">
        <v>288</v>
      </c>
      <c r="B30" s="6" t="s">
        <v>61</v>
      </c>
      <c r="C30" s="7" t="s">
        <v>62</v>
      </c>
      <c r="D30" s="6" t="s">
        <v>47</v>
      </c>
      <c r="E30" s="6" t="s">
        <v>289</v>
      </c>
      <c r="F30" s="6" t="s">
        <v>289</v>
      </c>
      <c r="G30" s="8">
        <v>2385623</v>
      </c>
      <c r="H30" s="8">
        <v>41412.9693</v>
      </c>
      <c r="I30" s="8">
        <v>17.35939388</v>
      </c>
      <c r="J30" s="8">
        <v>115349.47337190801</v>
      </c>
      <c r="K30" s="8">
        <v>48.599998474121094</v>
      </c>
      <c r="L30" s="8">
        <v>73936.50407190801</v>
      </c>
      <c r="M30" s="8">
        <v>30.99253489420081</v>
      </c>
      <c r="N30" s="8">
        <v>2284103</v>
      </c>
      <c r="O30" s="8">
        <v>26801.23865</v>
      </c>
      <c r="P30" s="8">
        <v>11.73381352</v>
      </c>
      <c r="Q30" s="8">
        <v>62641.774581271886</v>
      </c>
      <c r="R30" s="8">
        <v>29.100000381469727</v>
      </c>
      <c r="S30" s="8">
        <v>35840.53593127189</v>
      </c>
      <c r="T30" s="8">
        <v>15.691295852801684</v>
      </c>
      <c r="U30" s="8">
        <v>2216711</v>
      </c>
      <c r="V30" s="8">
        <v>16272.90615</v>
      </c>
      <c r="W30" s="8">
        <v>7.34101385</v>
      </c>
      <c r="X30" s="8">
        <v>36584.30184167409</v>
      </c>
      <c r="Y30" s="8">
        <v>16.700000762939453</v>
      </c>
      <c r="Z30" s="8">
        <v>20311.395691674086</v>
      </c>
      <c r="AA30" s="8">
        <v>9.16285239333142</v>
      </c>
      <c r="AB30" s="9">
        <f t="shared" si="0"/>
        <v>-4.303284170426598</v>
      </c>
      <c r="AC30" s="9">
        <f t="shared" si="1"/>
        <v>-4.6899775830773</v>
      </c>
      <c r="AD30" s="9">
        <f t="shared" si="2"/>
        <v>4.6899775830773</v>
      </c>
      <c r="AE30" s="9">
        <f t="shared" si="3"/>
        <v>-5.341073672010284</v>
      </c>
      <c r="AF30" s="9">
        <f t="shared" si="4"/>
        <v>-5.553294221786666</v>
      </c>
      <c r="AG30" s="9">
        <f t="shared" si="5"/>
        <v>-6.092944193786195</v>
      </c>
      <c r="AH30" s="9">
        <f t="shared" si="6"/>
        <v>-5.379486274711709</v>
      </c>
      <c r="AI30" s="10">
        <f t="shared" si="7"/>
        <v>0.3743710143776002</v>
      </c>
      <c r="AJ30" s="10">
        <f t="shared" si="8"/>
        <v>0.029504799039272746</v>
      </c>
      <c r="AK30" s="11">
        <f t="shared" si="9"/>
        <v>-67392</v>
      </c>
      <c r="AL30" s="10">
        <f t="shared" si="10"/>
        <v>0.3928300716802878</v>
      </c>
    </row>
    <row r="31" spans="1:38" ht="12.75">
      <c r="A31" s="6" t="s">
        <v>117</v>
      </c>
      <c r="B31" s="6" t="s">
        <v>71</v>
      </c>
      <c r="C31" s="7" t="s">
        <v>108</v>
      </c>
      <c r="D31" s="6" t="s">
        <v>42</v>
      </c>
      <c r="E31" s="6" t="s">
        <v>118</v>
      </c>
      <c r="F31" s="6" t="s">
        <v>118</v>
      </c>
      <c r="G31" s="8">
        <v>416972</v>
      </c>
      <c r="H31" s="8">
        <v>15890.7251</v>
      </c>
      <c r="I31" s="8">
        <v>38.10981337</v>
      </c>
      <c r="J31" s="8">
        <v>38236.54758492821</v>
      </c>
      <c r="K31" s="8">
        <v>121</v>
      </c>
      <c r="L31" s="8">
        <v>22345.82248492821</v>
      </c>
      <c r="M31" s="8">
        <v>53.59070269689142</v>
      </c>
      <c r="N31" s="8">
        <v>336401</v>
      </c>
      <c r="O31" s="8">
        <v>11648.35744</v>
      </c>
      <c r="P31" s="8">
        <v>34.62640551</v>
      </c>
      <c r="Q31" s="8">
        <v>32718.333231490535</v>
      </c>
      <c r="R31" s="8">
        <v>103.0999984741211</v>
      </c>
      <c r="S31" s="8">
        <v>21069.975791490535</v>
      </c>
      <c r="T31" s="8">
        <v>62.63351117116339</v>
      </c>
      <c r="U31" s="8">
        <v>318221</v>
      </c>
      <c r="V31" s="8">
        <v>6904.020723</v>
      </c>
      <c r="W31" s="8">
        <v>21.69567918</v>
      </c>
      <c r="X31" s="8">
        <v>16320.506993812134</v>
      </c>
      <c r="Y31" s="8">
        <v>51</v>
      </c>
      <c r="Z31" s="8">
        <v>9416.486270812135</v>
      </c>
      <c r="AA31" s="8">
        <v>29.591027213201315</v>
      </c>
      <c r="AB31" s="9">
        <f t="shared" si="0"/>
        <v>-2.816793465713931</v>
      </c>
      <c r="AC31" s="9">
        <f t="shared" si="1"/>
        <v>-4.675034314390926</v>
      </c>
      <c r="AD31" s="9">
        <f t="shared" si="2"/>
        <v>4.675034314390926</v>
      </c>
      <c r="AE31" s="9">
        <f t="shared" si="3"/>
        <v>-4.319824564362077</v>
      </c>
      <c r="AF31" s="9">
        <f t="shared" si="4"/>
        <v>-7.03873743498599</v>
      </c>
      <c r="AG31" s="9">
        <f t="shared" si="5"/>
        <v>-2.969522075987573</v>
      </c>
      <c r="AH31" s="9">
        <f t="shared" si="6"/>
        <v>-7.498292764090213</v>
      </c>
      <c r="AI31" s="10">
        <f t="shared" si="7"/>
        <v>0.3734354213077544</v>
      </c>
      <c r="AJ31" s="10">
        <f t="shared" si="8"/>
        <v>0.054042645533158344</v>
      </c>
      <c r="AK31" s="11">
        <f t="shared" si="9"/>
        <v>-18180</v>
      </c>
      <c r="AL31" s="10">
        <f t="shared" si="10"/>
        <v>0.40729662885413653</v>
      </c>
    </row>
    <row r="32" spans="1:38" ht="12.75">
      <c r="A32" s="6" t="s">
        <v>232</v>
      </c>
      <c r="B32" s="6" t="s">
        <v>45</v>
      </c>
      <c r="C32" s="7" t="s">
        <v>46</v>
      </c>
      <c r="D32" s="6" t="s">
        <v>54</v>
      </c>
      <c r="E32" s="6" t="s">
        <v>233</v>
      </c>
      <c r="F32" s="6" t="s">
        <v>233</v>
      </c>
      <c r="G32" s="8">
        <v>100442</v>
      </c>
      <c r="H32" s="8">
        <v>612.8436866</v>
      </c>
      <c r="I32" s="8">
        <v>6.101468376</v>
      </c>
      <c r="J32" s="8">
        <v>1163.947952088209</v>
      </c>
      <c r="K32" s="8">
        <v>11.5</v>
      </c>
      <c r="L32" s="8">
        <v>551.104265488209</v>
      </c>
      <c r="M32" s="8">
        <v>5.486791038491955</v>
      </c>
      <c r="N32" s="8">
        <v>127504</v>
      </c>
      <c r="O32" s="8">
        <v>448.8102188</v>
      </c>
      <c r="P32" s="8">
        <v>3.519969717</v>
      </c>
      <c r="Q32" s="8">
        <v>896.6975920416611</v>
      </c>
      <c r="R32" s="8">
        <v>6.900000095367432</v>
      </c>
      <c r="S32" s="8">
        <v>447.8873732416611</v>
      </c>
      <c r="T32" s="8">
        <v>3.5127319397168804</v>
      </c>
      <c r="U32" s="8">
        <v>154106</v>
      </c>
      <c r="V32" s="8">
        <v>345.3642275</v>
      </c>
      <c r="W32" s="8">
        <v>2.241082291</v>
      </c>
      <c r="X32" s="8">
        <v>689.7938831883491</v>
      </c>
      <c r="Y32" s="8">
        <v>4.5</v>
      </c>
      <c r="Z32" s="8">
        <v>344.4296556883491</v>
      </c>
      <c r="AA32" s="8">
        <v>2.235017816881556</v>
      </c>
      <c r="AB32" s="9">
        <f t="shared" si="0"/>
        <v>-5.007852723917565</v>
      </c>
      <c r="AC32" s="9">
        <f t="shared" si="1"/>
        <v>-4.514934716429762</v>
      </c>
      <c r="AD32" s="9">
        <f t="shared" si="2"/>
        <v>4.514934716429762</v>
      </c>
      <c r="AE32" s="9">
        <f t="shared" si="3"/>
        <v>-4.691348192964651</v>
      </c>
      <c r="AF32" s="9">
        <f t="shared" si="4"/>
        <v>-4.274440286483064</v>
      </c>
      <c r="AG32" s="9">
        <f t="shared" si="5"/>
        <v>-4.490471872714773</v>
      </c>
      <c r="AH32" s="9">
        <f t="shared" si="6"/>
        <v>-4.521448653465707</v>
      </c>
      <c r="AI32" s="10">
        <f t="shared" si="7"/>
        <v>0.3633234171940462</v>
      </c>
      <c r="AJ32" s="10">
        <f t="shared" si="8"/>
        <v>-0.20863659179319866</v>
      </c>
      <c r="AK32" s="11">
        <f t="shared" si="9"/>
        <v>26602</v>
      </c>
      <c r="AL32" s="10">
        <f t="shared" si="10"/>
        <v>0.2304893849711961</v>
      </c>
    </row>
    <row r="33" spans="1:38" ht="12.75">
      <c r="A33" s="6" t="s">
        <v>386</v>
      </c>
      <c r="B33" s="6" t="s">
        <v>45</v>
      </c>
      <c r="C33" s="7" t="s">
        <v>46</v>
      </c>
      <c r="D33" s="6" t="s">
        <v>54</v>
      </c>
      <c r="E33" s="6" t="s">
        <v>387</v>
      </c>
      <c r="F33" s="6" t="s">
        <v>387</v>
      </c>
      <c r="G33" s="8">
        <v>80728</v>
      </c>
      <c r="H33" s="8">
        <v>955.3289608</v>
      </c>
      <c r="I33" s="8">
        <v>11.83392331</v>
      </c>
      <c r="J33" s="8">
        <v>1493.170912126496</v>
      </c>
      <c r="K33" s="8">
        <v>17.600000381469727</v>
      </c>
      <c r="L33" s="8">
        <v>537.841951326496</v>
      </c>
      <c r="M33" s="8">
        <v>6.662396582678822</v>
      </c>
      <c r="N33" s="8">
        <v>54059</v>
      </c>
      <c r="O33" s="8">
        <v>352.6208138</v>
      </c>
      <c r="P33" s="8">
        <v>6.522888211</v>
      </c>
      <c r="Q33" s="8">
        <v>612.6003036024047</v>
      </c>
      <c r="R33" s="8">
        <v>11.600000381469727</v>
      </c>
      <c r="S33" s="8">
        <v>259.97948980240466</v>
      </c>
      <c r="T33" s="8">
        <v>4.809180521326784</v>
      </c>
      <c r="U33" s="8">
        <v>57041</v>
      </c>
      <c r="V33" s="8">
        <v>239.6047098</v>
      </c>
      <c r="W33" s="8">
        <v>4.200569938</v>
      </c>
      <c r="X33" s="8">
        <v>473.5292791221208</v>
      </c>
      <c r="Y33" s="8">
        <v>8.199999809265137</v>
      </c>
      <c r="Z33" s="8">
        <v>233.9245693221208</v>
      </c>
      <c r="AA33" s="8">
        <v>4.100989977772493</v>
      </c>
      <c r="AB33" s="9">
        <f t="shared" si="0"/>
        <v>-5.178750240733732</v>
      </c>
      <c r="AC33" s="9">
        <f t="shared" si="1"/>
        <v>-4.40097039393605</v>
      </c>
      <c r="AD33" s="9">
        <f t="shared" si="2"/>
        <v>4.40097039393605</v>
      </c>
      <c r="AE33" s="9">
        <f t="shared" si="3"/>
        <v>-3.8188239635433203</v>
      </c>
      <c r="AF33" s="9">
        <f t="shared" si="4"/>
        <v>-3.468709999877817</v>
      </c>
      <c r="AG33" s="9">
        <f t="shared" si="5"/>
        <v>-2.426254322573066</v>
      </c>
      <c r="AH33" s="9">
        <f t="shared" si="6"/>
        <v>-1.5929829725929423</v>
      </c>
      <c r="AI33" s="10">
        <f t="shared" si="7"/>
        <v>0.3560260727883873</v>
      </c>
      <c r="AJ33" s="10">
        <f t="shared" si="8"/>
        <v>-0.05516195268132966</v>
      </c>
      <c r="AK33" s="11">
        <f t="shared" si="9"/>
        <v>2982</v>
      </c>
      <c r="AL33" s="10">
        <f t="shared" si="10"/>
        <v>0.32050321358540296</v>
      </c>
    </row>
    <row r="34" spans="1:38" ht="12.75">
      <c r="A34" s="6" t="s">
        <v>148</v>
      </c>
      <c r="B34" s="6" t="s">
        <v>45</v>
      </c>
      <c r="C34" s="7" t="s">
        <v>46</v>
      </c>
      <c r="D34" s="6" t="s">
        <v>54</v>
      </c>
      <c r="E34" s="6" t="s">
        <v>149</v>
      </c>
      <c r="F34" s="6" t="s">
        <v>149</v>
      </c>
      <c r="G34" s="8">
        <v>53652</v>
      </c>
      <c r="H34" s="8">
        <v>455.5759283</v>
      </c>
      <c r="I34" s="8">
        <v>8.49131306</v>
      </c>
      <c r="J34" s="8">
        <v>707.3075511795793</v>
      </c>
      <c r="K34" s="8">
        <v>12.899999618530273</v>
      </c>
      <c r="L34" s="8">
        <v>251.73162287957928</v>
      </c>
      <c r="M34" s="8">
        <v>4.691933625579275</v>
      </c>
      <c r="N34" s="8">
        <v>44414</v>
      </c>
      <c r="O34" s="8">
        <v>240.9541721</v>
      </c>
      <c r="P34" s="8">
        <v>5.425185125</v>
      </c>
      <c r="Q34" s="8">
        <v>382.4680703393324</v>
      </c>
      <c r="R34" s="8">
        <v>8.399999618530273</v>
      </c>
      <c r="S34" s="8">
        <v>141.51389823933243</v>
      </c>
      <c r="T34" s="8">
        <v>3.186245288407539</v>
      </c>
      <c r="U34" s="8">
        <v>42775</v>
      </c>
      <c r="V34" s="8">
        <v>149.697551</v>
      </c>
      <c r="W34" s="8">
        <v>3.49965052</v>
      </c>
      <c r="X34" s="8">
        <v>247.4949155039384</v>
      </c>
      <c r="Y34" s="8">
        <v>5.5</v>
      </c>
      <c r="Z34" s="8">
        <v>97.79736450393838</v>
      </c>
      <c r="AA34" s="8">
        <v>2.2863206196128205</v>
      </c>
      <c r="AB34" s="9">
        <f aca="true" t="shared" si="11" ref="AB34:AB65">100*(LN(W34/I34)/(2010-1990))</f>
        <v>-4.431902679414555</v>
      </c>
      <c r="AC34" s="9">
        <f aca="true" t="shared" si="12" ref="AC34:AC65">100*(LN(W34/P34)/(2010-2000))</f>
        <v>-4.3838891118695065</v>
      </c>
      <c r="AD34" s="9">
        <f aca="true" t="shared" si="13" ref="AD34:AD65">AC34*-1</f>
        <v>4.3838891118695065</v>
      </c>
      <c r="AE34" s="9">
        <f aca="true" t="shared" si="14" ref="AE34:AE65">100*(LN(Y34/K34)/(2010-1990))</f>
        <v>-4.26239594778952</v>
      </c>
      <c r="AF34" s="9">
        <f aca="true" t="shared" si="15" ref="AF34:AF65">100*(LN(Y34/R34)/(2010-2000))</f>
        <v>-4.23483568197779</v>
      </c>
      <c r="AG34" s="9">
        <f aca="true" t="shared" si="16" ref="AG34:AG65">100*(LN(AA34/M34)/(2010-1990))</f>
        <v>-3.5945048765413365</v>
      </c>
      <c r="AH34" s="9">
        <f aca="true" t="shared" si="17" ref="AH34:AH65">100*(LN(AA34/T34)/(2010-2000))</f>
        <v>-3.318993888936228</v>
      </c>
      <c r="AI34" s="10">
        <f aca="true" t="shared" si="18" ref="AI34:AI65">((P34-W34)/P34)</f>
        <v>0.3549251427618334</v>
      </c>
      <c r="AJ34" s="10">
        <f aca="true" t="shared" si="19" ref="AJ34:AJ65">((N34-U34)/N34)</f>
        <v>0.036902778403206195</v>
      </c>
      <c r="AK34" s="11">
        <f aca="true" t="shared" si="20" ref="AK34:AK65">U34-N34</f>
        <v>-1639</v>
      </c>
      <c r="AL34" s="10">
        <f aca="true" t="shared" si="21" ref="AL34:AL65">((O34-V34)/O34)</f>
        <v>0.37873019713527506</v>
      </c>
    </row>
    <row r="35" spans="1:38" ht="12.75">
      <c r="A35" s="6" t="s">
        <v>67</v>
      </c>
      <c r="B35" s="6" t="s">
        <v>45</v>
      </c>
      <c r="C35" s="7" t="s">
        <v>68</v>
      </c>
      <c r="D35" s="6" t="s">
        <v>58</v>
      </c>
      <c r="E35" s="6" t="s">
        <v>69</v>
      </c>
      <c r="F35" s="6" t="s">
        <v>69</v>
      </c>
      <c r="G35" s="8">
        <v>73084</v>
      </c>
      <c r="H35" s="8">
        <v>1870.179902</v>
      </c>
      <c r="I35" s="8">
        <v>25.58945737</v>
      </c>
      <c r="J35" s="8">
        <v>4367.175003328505</v>
      </c>
      <c r="K35" s="8">
        <v>54.5</v>
      </c>
      <c r="L35" s="8">
        <v>2496.9951013285054</v>
      </c>
      <c r="M35" s="8">
        <v>34.16609793290604</v>
      </c>
      <c r="N35" s="8">
        <v>41113</v>
      </c>
      <c r="O35" s="8">
        <v>728.952371</v>
      </c>
      <c r="P35" s="8">
        <v>17.73045925</v>
      </c>
      <c r="Q35" s="8">
        <v>1207.419918750276</v>
      </c>
      <c r="R35" s="8">
        <v>33.29999923706055</v>
      </c>
      <c r="S35" s="8">
        <v>478.46754775027614</v>
      </c>
      <c r="T35" s="8">
        <v>11.63786509742116</v>
      </c>
      <c r="U35" s="8">
        <v>47314</v>
      </c>
      <c r="V35" s="8">
        <v>542.5607586</v>
      </c>
      <c r="W35" s="8">
        <v>11.46723504</v>
      </c>
      <c r="X35" s="8">
        <v>889.7981669837236</v>
      </c>
      <c r="Y35" s="8">
        <v>19.600000381469727</v>
      </c>
      <c r="Z35" s="8">
        <v>347.2374083837236</v>
      </c>
      <c r="AA35" s="8">
        <v>7.338999204965203</v>
      </c>
      <c r="AB35" s="9">
        <f t="shared" si="11"/>
        <v>-4.013433016273538</v>
      </c>
      <c r="AC35" s="9">
        <f t="shared" si="12"/>
        <v>-4.357901802512439</v>
      </c>
      <c r="AD35" s="9">
        <f t="shared" si="13"/>
        <v>4.357901802512439</v>
      </c>
      <c r="AE35" s="9">
        <f t="shared" si="14"/>
        <v>-5.113355579849928</v>
      </c>
      <c r="AF35" s="9">
        <f t="shared" si="15"/>
        <v>-5.300277883760905</v>
      </c>
      <c r="AG35" s="9">
        <f t="shared" si="16"/>
        <v>-7.6901568933642555</v>
      </c>
      <c r="AH35" s="9">
        <f t="shared" si="17"/>
        <v>-4.6106152937419616</v>
      </c>
      <c r="AI35" s="10">
        <f t="shared" si="18"/>
        <v>0.35324658666131276</v>
      </c>
      <c r="AJ35" s="10">
        <f t="shared" si="19"/>
        <v>-0.15082820519057233</v>
      </c>
      <c r="AK35" s="11">
        <f t="shared" si="20"/>
        <v>6201</v>
      </c>
      <c r="AL35" s="10">
        <f t="shared" si="21"/>
        <v>0.2556979300915121</v>
      </c>
    </row>
    <row r="36" spans="1:38" ht="12.75">
      <c r="A36" s="6" t="s">
        <v>234</v>
      </c>
      <c r="B36" s="6" t="s">
        <v>45</v>
      </c>
      <c r="C36" s="7" t="s">
        <v>46</v>
      </c>
      <c r="D36" s="6" t="s">
        <v>54</v>
      </c>
      <c r="E36" s="6" t="s">
        <v>235</v>
      </c>
      <c r="F36" s="6" t="s">
        <v>235</v>
      </c>
      <c r="G36" s="8">
        <v>555298</v>
      </c>
      <c r="H36" s="8">
        <v>3435.00917</v>
      </c>
      <c r="I36" s="8">
        <v>6.185884282</v>
      </c>
      <c r="J36" s="8">
        <v>5443.186502262527</v>
      </c>
      <c r="K36" s="8">
        <v>9.600000381469727</v>
      </c>
      <c r="L36" s="8">
        <v>2008.1773322625272</v>
      </c>
      <c r="M36" s="8">
        <v>3.6163957591464895</v>
      </c>
      <c r="N36" s="8">
        <v>523835</v>
      </c>
      <c r="O36" s="8">
        <v>1820.930972</v>
      </c>
      <c r="P36" s="8">
        <v>3.476153696</v>
      </c>
      <c r="Q36" s="8">
        <v>2870.9993697399796</v>
      </c>
      <c r="R36" s="8">
        <v>5.599999904632568</v>
      </c>
      <c r="S36" s="8">
        <v>1050.0683977399794</v>
      </c>
      <c r="T36" s="8">
        <v>2.004578536638406</v>
      </c>
      <c r="U36" s="8">
        <v>558524</v>
      </c>
      <c r="V36" s="8">
        <v>1256.38479</v>
      </c>
      <c r="W36" s="8">
        <v>2.249473237</v>
      </c>
      <c r="X36" s="8">
        <v>2157.00462538225</v>
      </c>
      <c r="Y36" s="8">
        <v>3.700000047683716</v>
      </c>
      <c r="Z36" s="8">
        <v>900.6198353822501</v>
      </c>
      <c r="AA36" s="8">
        <v>1.6124997947845574</v>
      </c>
      <c r="AB36" s="9">
        <f t="shared" si="11"/>
        <v>-5.0578694786811225</v>
      </c>
      <c r="AC36" s="9">
        <f t="shared" si="12"/>
        <v>-4.352303508484505</v>
      </c>
      <c r="AD36" s="9">
        <f t="shared" si="13"/>
        <v>4.352303508484505</v>
      </c>
      <c r="AE36" s="9">
        <f t="shared" si="14"/>
        <v>-4.767151528362751</v>
      </c>
      <c r="AF36" s="9">
        <f t="shared" si="15"/>
        <v>-4.144337481735354</v>
      </c>
      <c r="AG36" s="9">
        <f t="shared" si="16"/>
        <v>-4.038461203926533</v>
      </c>
      <c r="AH36" s="9">
        <f t="shared" si="17"/>
        <v>-2.1764819007434477</v>
      </c>
      <c r="AI36" s="10">
        <f t="shared" si="18"/>
        <v>0.3528844137160959</v>
      </c>
      <c r="AJ36" s="10">
        <f t="shared" si="19"/>
        <v>-0.06622123378544771</v>
      </c>
      <c r="AK36" s="11">
        <f t="shared" si="20"/>
        <v>34689</v>
      </c>
      <c r="AL36" s="10">
        <f t="shared" si="21"/>
        <v>0.31003162156110553</v>
      </c>
    </row>
    <row r="37" spans="1:38" ht="12.75">
      <c r="A37" s="6" t="s">
        <v>305</v>
      </c>
      <c r="B37" s="6" t="s">
        <v>50</v>
      </c>
      <c r="C37" s="7" t="s">
        <v>57</v>
      </c>
      <c r="D37" s="6" t="s">
        <v>47</v>
      </c>
      <c r="E37" s="6" t="s">
        <v>306</v>
      </c>
      <c r="F37" s="6" t="s">
        <v>306</v>
      </c>
      <c r="G37" s="8">
        <v>53453</v>
      </c>
      <c r="H37" s="8">
        <v>1353.429791</v>
      </c>
      <c r="I37" s="8">
        <v>25.31999683</v>
      </c>
      <c r="J37" s="8">
        <v>3739.679869805994</v>
      </c>
      <c r="K37" s="8">
        <v>73.0999984741211</v>
      </c>
      <c r="L37" s="8">
        <v>2386.250078805994</v>
      </c>
      <c r="M37" s="8">
        <v>44.642023437524436</v>
      </c>
      <c r="N37" s="8">
        <v>59017</v>
      </c>
      <c r="O37" s="8">
        <v>1505.118711</v>
      </c>
      <c r="P37" s="8">
        <v>25.50313826</v>
      </c>
      <c r="Q37" s="8">
        <v>4239.74879260276</v>
      </c>
      <c r="R37" s="8">
        <v>73.9000015258789</v>
      </c>
      <c r="S37" s="8">
        <v>2734.6300816027597</v>
      </c>
      <c r="T37" s="8">
        <v>46.336311259514375</v>
      </c>
      <c r="U37" s="8">
        <v>59963</v>
      </c>
      <c r="V37" s="8">
        <v>992.2132198</v>
      </c>
      <c r="W37" s="8">
        <v>16.54709104</v>
      </c>
      <c r="X37" s="8">
        <v>2381.389036725989</v>
      </c>
      <c r="Y37" s="8">
        <v>40.099998474121094</v>
      </c>
      <c r="Z37" s="8">
        <v>1389.1758169259892</v>
      </c>
      <c r="AA37" s="8">
        <v>23.167216732418144</v>
      </c>
      <c r="AB37" s="9">
        <f t="shared" si="11"/>
        <v>-2.126920768401275</v>
      </c>
      <c r="AC37" s="9">
        <f t="shared" si="12"/>
        <v>-4.325911952133776</v>
      </c>
      <c r="AD37" s="9">
        <f t="shared" si="13"/>
        <v>4.325911952133776</v>
      </c>
      <c r="AE37" s="9">
        <f t="shared" si="14"/>
        <v>-3.002260248105982</v>
      </c>
      <c r="AF37" s="9">
        <f t="shared" si="15"/>
        <v>-6.113365523413639</v>
      </c>
      <c r="AG37" s="9">
        <f t="shared" si="16"/>
        <v>-3.279687187405833</v>
      </c>
      <c r="AH37" s="9">
        <f t="shared" si="17"/>
        <v>-6.931877067191755</v>
      </c>
      <c r="AI37" s="10">
        <f t="shared" si="18"/>
        <v>0.3511743193600205</v>
      </c>
      <c r="AJ37" s="10">
        <f t="shared" si="19"/>
        <v>-0.01602927969906976</v>
      </c>
      <c r="AK37" s="11">
        <f t="shared" si="20"/>
        <v>946</v>
      </c>
      <c r="AL37" s="10">
        <f t="shared" si="21"/>
        <v>0.34077411133851754</v>
      </c>
    </row>
    <row r="38" spans="1:38" ht="12.75">
      <c r="A38" s="6" t="s">
        <v>450</v>
      </c>
      <c r="B38" s="6" t="s">
        <v>61</v>
      </c>
      <c r="C38" s="7" t="s">
        <v>62</v>
      </c>
      <c r="D38" s="6" t="s">
        <v>47</v>
      </c>
      <c r="E38" s="6" t="s">
        <v>451</v>
      </c>
      <c r="F38" s="6" t="s">
        <v>451</v>
      </c>
      <c r="G38" s="8">
        <v>56894</v>
      </c>
      <c r="H38" s="8">
        <v>630.625626</v>
      </c>
      <c r="I38" s="8">
        <v>11.08422023</v>
      </c>
      <c r="J38" s="8">
        <v>1365.4447662410541</v>
      </c>
      <c r="K38" s="8">
        <v>23.100000381469727</v>
      </c>
      <c r="L38" s="8">
        <v>734.8191402410541</v>
      </c>
      <c r="M38" s="8">
        <v>12.915582315201148</v>
      </c>
      <c r="N38" s="8">
        <v>54190</v>
      </c>
      <c r="O38" s="8">
        <v>463.7287287</v>
      </c>
      <c r="P38" s="8">
        <v>8.55745947</v>
      </c>
      <c r="Q38" s="8">
        <v>907.9796319178204</v>
      </c>
      <c r="R38" s="8">
        <v>17.100000381469727</v>
      </c>
      <c r="S38" s="8">
        <v>444.2509032178204</v>
      </c>
      <c r="T38" s="8">
        <v>8.19802367997454</v>
      </c>
      <c r="U38" s="8">
        <v>49750</v>
      </c>
      <c r="V38" s="8">
        <v>279.233473</v>
      </c>
      <c r="W38" s="8">
        <v>5.612733126</v>
      </c>
      <c r="X38" s="8">
        <v>536.7928532454099</v>
      </c>
      <c r="Y38" s="8">
        <v>10.800000190734863</v>
      </c>
      <c r="Z38" s="8">
        <v>257.5593802454099</v>
      </c>
      <c r="AA38" s="8">
        <v>5.177072969756983</v>
      </c>
      <c r="AB38" s="9">
        <f t="shared" si="11"/>
        <v>-3.4024235342595084</v>
      </c>
      <c r="AC38" s="9">
        <f t="shared" si="12"/>
        <v>-4.217655660824267</v>
      </c>
      <c r="AD38" s="9">
        <f t="shared" si="13"/>
        <v>4.217655660824267</v>
      </c>
      <c r="AE38" s="9">
        <f t="shared" si="14"/>
        <v>-3.801432411253897</v>
      </c>
      <c r="AF38" s="9">
        <f t="shared" si="15"/>
        <v>-4.595323340259757</v>
      </c>
      <c r="AG38" s="9">
        <f t="shared" si="16"/>
        <v>-4.5709734050358115</v>
      </c>
      <c r="AH38" s="9">
        <f t="shared" si="17"/>
        <v>-4.596532777750367</v>
      </c>
      <c r="AI38" s="10">
        <f t="shared" si="18"/>
        <v>0.3441122162860795</v>
      </c>
      <c r="AJ38" s="10">
        <f t="shared" si="19"/>
        <v>0.08193393615058128</v>
      </c>
      <c r="AK38" s="11">
        <f t="shared" si="20"/>
        <v>-4440</v>
      </c>
      <c r="AL38" s="10">
        <f t="shared" si="21"/>
        <v>0.397851684145615</v>
      </c>
    </row>
    <row r="39" spans="1:38" ht="12.75">
      <c r="A39" s="6" t="s">
        <v>345</v>
      </c>
      <c r="B39" s="6" t="s">
        <v>40</v>
      </c>
      <c r="C39" s="7" t="s">
        <v>80</v>
      </c>
      <c r="D39" s="6" t="s">
        <v>54</v>
      </c>
      <c r="E39" s="6" t="s">
        <v>346</v>
      </c>
      <c r="F39" s="6" t="s">
        <v>346</v>
      </c>
      <c r="G39" s="8">
        <v>11000</v>
      </c>
      <c r="H39" s="8">
        <v>110.4100226</v>
      </c>
      <c r="I39" s="8">
        <v>10.03727478</v>
      </c>
      <c r="J39" s="8">
        <v>206.68005468558448</v>
      </c>
      <c r="K39" s="8">
        <v>20.799999237060547</v>
      </c>
      <c r="L39" s="8">
        <v>96.27003208558448</v>
      </c>
      <c r="M39" s="8">
        <v>8.751821098689497</v>
      </c>
      <c r="N39" s="8">
        <v>11471</v>
      </c>
      <c r="O39" s="8">
        <v>74.19498572</v>
      </c>
      <c r="P39" s="8">
        <v>6.46804862</v>
      </c>
      <c r="Q39" s="8">
        <v>130.23499466093793</v>
      </c>
      <c r="R39" s="8">
        <v>12.699999809265137</v>
      </c>
      <c r="S39" s="8">
        <v>56.04000894093792</v>
      </c>
      <c r="T39" s="8">
        <v>4.885363868968522</v>
      </c>
      <c r="U39" s="8">
        <v>20709</v>
      </c>
      <c r="V39" s="8">
        <v>87.96576633</v>
      </c>
      <c r="W39" s="8">
        <v>4.2477071</v>
      </c>
      <c r="X39" s="8">
        <v>152.76404271304494</v>
      </c>
      <c r="Y39" s="8">
        <v>8.199999809265137</v>
      </c>
      <c r="Z39" s="8">
        <v>64.79827638304495</v>
      </c>
      <c r="AA39" s="8">
        <v>3.128991085182527</v>
      </c>
      <c r="AB39" s="9">
        <f t="shared" si="11"/>
        <v>-4.299631548474032</v>
      </c>
      <c r="AC39" s="9">
        <f t="shared" si="12"/>
        <v>-4.204951272251018</v>
      </c>
      <c r="AD39" s="9">
        <f t="shared" si="13"/>
        <v>4.204951272251018</v>
      </c>
      <c r="AE39" s="9">
        <f t="shared" si="14"/>
        <v>-4.654094095088161</v>
      </c>
      <c r="AF39" s="9">
        <f t="shared" si="15"/>
        <v>-4.374678474361943</v>
      </c>
      <c r="AG39" s="9">
        <f t="shared" si="16"/>
        <v>-5.1427559434549</v>
      </c>
      <c r="AH39" s="9">
        <f t="shared" si="17"/>
        <v>-4.455331541273711</v>
      </c>
      <c r="AI39" s="10">
        <f t="shared" si="18"/>
        <v>0.3432784214290584</v>
      </c>
      <c r="AJ39" s="10">
        <f t="shared" si="19"/>
        <v>-0.8053351930956325</v>
      </c>
      <c r="AK39" s="11">
        <f t="shared" si="20"/>
        <v>9238</v>
      </c>
      <c r="AL39" s="10">
        <f t="shared" si="21"/>
        <v>-0.18560257780719452</v>
      </c>
    </row>
    <row r="40" spans="1:38" ht="12.75">
      <c r="A40" s="6" t="s">
        <v>420</v>
      </c>
      <c r="B40" s="6" t="s">
        <v>83</v>
      </c>
      <c r="C40" s="7" t="s">
        <v>108</v>
      </c>
      <c r="D40" s="6" t="s">
        <v>58</v>
      </c>
      <c r="E40" s="6" t="s">
        <v>421</v>
      </c>
      <c r="F40" s="6" t="s">
        <v>422</v>
      </c>
      <c r="G40" s="8">
        <v>32447</v>
      </c>
      <c r="H40" s="8">
        <v>1564.564742</v>
      </c>
      <c r="I40" s="8">
        <v>48.21908781</v>
      </c>
      <c r="J40" s="8">
        <v>4463.932707466169</v>
      </c>
      <c r="K40" s="8">
        <v>168.6999969482422</v>
      </c>
      <c r="L40" s="8">
        <v>2899.3679654661687</v>
      </c>
      <c r="M40" s="8">
        <v>89.35704273018057</v>
      </c>
      <c r="N40" s="8">
        <v>37869</v>
      </c>
      <c r="O40" s="8">
        <v>1379.954482</v>
      </c>
      <c r="P40" s="8">
        <v>36.44021448</v>
      </c>
      <c r="Q40" s="8">
        <v>3892.1019715502352</v>
      </c>
      <c r="R40" s="8">
        <v>103.5</v>
      </c>
      <c r="S40" s="8">
        <v>2512.147489550235</v>
      </c>
      <c r="T40" s="8">
        <v>66.33783542079895</v>
      </c>
      <c r="U40" s="8">
        <v>43681</v>
      </c>
      <c r="V40" s="8">
        <v>1047.215172</v>
      </c>
      <c r="W40" s="8">
        <v>23.97415746</v>
      </c>
      <c r="X40" s="8">
        <v>2447.425725532078</v>
      </c>
      <c r="Y40" s="8">
        <v>54.79999923706055</v>
      </c>
      <c r="Z40" s="8">
        <v>1400.2105535320782</v>
      </c>
      <c r="AA40" s="8">
        <v>32.05536854769987</v>
      </c>
      <c r="AB40" s="9">
        <f t="shared" si="11"/>
        <v>-3.4938923880394497</v>
      </c>
      <c r="AC40" s="9">
        <f t="shared" si="12"/>
        <v>-4.1869648050222255</v>
      </c>
      <c r="AD40" s="9">
        <f t="shared" si="13"/>
        <v>4.1869648050222255</v>
      </c>
      <c r="AE40" s="9">
        <f t="shared" si="14"/>
        <v>-5.622158957151774</v>
      </c>
      <c r="AF40" s="9">
        <f t="shared" si="15"/>
        <v>-6.358814326737068</v>
      </c>
      <c r="AG40" s="9">
        <f t="shared" si="16"/>
        <v>-5.12587692798899</v>
      </c>
      <c r="AH40" s="9">
        <f t="shared" si="17"/>
        <v>-7.272957296909147</v>
      </c>
      <c r="AI40" s="10">
        <f t="shared" si="18"/>
        <v>0.3420961483868851</v>
      </c>
      <c r="AJ40" s="10">
        <f t="shared" si="19"/>
        <v>-0.15347645831682907</v>
      </c>
      <c r="AK40" s="11">
        <f t="shared" si="20"/>
        <v>5812</v>
      </c>
      <c r="AL40" s="10">
        <f t="shared" si="21"/>
        <v>0.24112339525703294</v>
      </c>
    </row>
    <row r="41" spans="1:38" ht="12.75">
      <c r="A41" s="6" t="s">
        <v>225</v>
      </c>
      <c r="B41" s="6" t="s">
        <v>40</v>
      </c>
      <c r="C41" s="7" t="s">
        <v>41</v>
      </c>
      <c r="D41" s="6" t="s">
        <v>47</v>
      </c>
      <c r="E41" s="6" t="s">
        <v>226</v>
      </c>
      <c r="F41" s="6" t="s">
        <v>227</v>
      </c>
      <c r="G41" s="8">
        <v>1823861</v>
      </c>
      <c r="H41" s="8">
        <v>51106.64955</v>
      </c>
      <c r="I41" s="8">
        <v>28.02113184</v>
      </c>
      <c r="J41" s="8">
        <v>121935.75694843588</v>
      </c>
      <c r="K41" s="8">
        <v>64.80000305175781</v>
      </c>
      <c r="L41" s="8">
        <v>70829.10739843588</v>
      </c>
      <c r="M41" s="8">
        <v>38.83470692033871</v>
      </c>
      <c r="N41" s="8">
        <v>1236808</v>
      </c>
      <c r="O41" s="8">
        <v>26278.4242</v>
      </c>
      <c r="P41" s="8">
        <v>21.2469714</v>
      </c>
      <c r="Q41" s="8">
        <v>56268.83597191871</v>
      </c>
      <c r="R41" s="8">
        <v>43.900001525878906</v>
      </c>
      <c r="S41" s="8">
        <v>29990.411771918705</v>
      </c>
      <c r="T41" s="8">
        <v>24.248235596728602</v>
      </c>
      <c r="U41" s="8">
        <v>1266541</v>
      </c>
      <c r="V41" s="8">
        <v>17772.63285</v>
      </c>
      <c r="W41" s="8">
        <v>14.03241809</v>
      </c>
      <c r="X41" s="8">
        <v>34175.664327130915</v>
      </c>
      <c r="Y41" s="8">
        <v>25.799999237060547</v>
      </c>
      <c r="Z41" s="8">
        <v>16403.031477130913</v>
      </c>
      <c r="AA41" s="8">
        <v>12.951046572618583</v>
      </c>
      <c r="AB41" s="9">
        <f t="shared" si="11"/>
        <v>-3.457943517219369</v>
      </c>
      <c r="AC41" s="9">
        <f t="shared" si="12"/>
        <v>-4.14844132206755</v>
      </c>
      <c r="AD41" s="9">
        <f t="shared" si="13"/>
        <v>4.14844132206755</v>
      </c>
      <c r="AE41" s="9">
        <f t="shared" si="14"/>
        <v>-4.604655940484906</v>
      </c>
      <c r="AF41" s="9">
        <f t="shared" si="15"/>
        <v>-5.31539892482912</v>
      </c>
      <c r="AG41" s="9">
        <f t="shared" si="16"/>
        <v>-5.490688768763947</v>
      </c>
      <c r="AH41" s="9">
        <f t="shared" si="17"/>
        <v>-6.2716725454014615</v>
      </c>
      <c r="AI41" s="10">
        <f t="shared" si="18"/>
        <v>0.33955678549084883</v>
      </c>
      <c r="AJ41" s="10">
        <f t="shared" si="19"/>
        <v>-0.02404010970174837</v>
      </c>
      <c r="AK41" s="11">
        <f t="shared" si="20"/>
        <v>29733</v>
      </c>
      <c r="AL41" s="10">
        <f t="shared" si="21"/>
        <v>0.32367965770184953</v>
      </c>
    </row>
    <row r="42" spans="1:38" ht="12.75">
      <c r="A42" s="6" t="s">
        <v>156</v>
      </c>
      <c r="B42" s="6" t="s">
        <v>83</v>
      </c>
      <c r="C42" s="7" t="s">
        <v>132</v>
      </c>
      <c r="D42" s="6" t="s">
        <v>42</v>
      </c>
      <c r="E42" s="6" t="s">
        <v>157</v>
      </c>
      <c r="F42" s="6" t="s">
        <v>158</v>
      </c>
      <c r="G42" s="8">
        <v>420734</v>
      </c>
      <c r="H42" s="8">
        <v>9312.195819</v>
      </c>
      <c r="I42" s="8">
        <v>22.13321438</v>
      </c>
      <c r="J42" s="8">
        <v>16456.85164903418</v>
      </c>
      <c r="K42" s="8">
        <v>45</v>
      </c>
      <c r="L42" s="8">
        <v>7144.6558300341785</v>
      </c>
      <c r="M42" s="8">
        <v>16.981408277044828</v>
      </c>
      <c r="N42" s="8">
        <v>412867</v>
      </c>
      <c r="O42" s="8">
        <v>10922.74673</v>
      </c>
      <c r="P42" s="8">
        <v>26.45584832</v>
      </c>
      <c r="Q42" s="8">
        <v>23612.942968969684</v>
      </c>
      <c r="R42" s="8">
        <v>57.70000076293945</v>
      </c>
      <c r="S42" s="8">
        <v>12690.196238969684</v>
      </c>
      <c r="T42" s="8">
        <v>30.73676568718179</v>
      </c>
      <c r="U42" s="8">
        <v>347603</v>
      </c>
      <c r="V42" s="8">
        <v>6106.881872</v>
      </c>
      <c r="W42" s="8">
        <v>17.56855341</v>
      </c>
      <c r="X42" s="8">
        <v>11734.737324988168</v>
      </c>
      <c r="Y42" s="8">
        <v>33.20000076293945</v>
      </c>
      <c r="Z42" s="8">
        <v>5627.855452988168</v>
      </c>
      <c r="AA42" s="8">
        <v>16.190468589132337</v>
      </c>
      <c r="AB42" s="9">
        <f t="shared" si="11"/>
        <v>-1.1548441377334124</v>
      </c>
      <c r="AC42" s="9">
        <f t="shared" si="12"/>
        <v>-4.093666765144781</v>
      </c>
      <c r="AD42" s="9">
        <f t="shared" si="13"/>
        <v>4.093666765144781</v>
      </c>
      <c r="AE42" s="9">
        <f t="shared" si="14"/>
        <v>-1.5205629543388655</v>
      </c>
      <c r="AF42" s="9">
        <f t="shared" si="15"/>
        <v>-5.52707287834028</v>
      </c>
      <c r="AG42" s="9">
        <f t="shared" si="16"/>
        <v>-0.23848202225878243</v>
      </c>
      <c r="AH42" s="9">
        <f t="shared" si="17"/>
        <v>-6.410368070620877</v>
      </c>
      <c r="AI42" s="10">
        <f t="shared" si="18"/>
        <v>0.33592931145138955</v>
      </c>
      <c r="AJ42" s="10">
        <f t="shared" si="19"/>
        <v>0.15807511862173532</v>
      </c>
      <c r="AK42" s="11">
        <f t="shared" si="20"/>
        <v>-65264</v>
      </c>
      <c r="AL42" s="10">
        <f t="shared" si="21"/>
        <v>0.4409023643085058</v>
      </c>
    </row>
    <row r="43" spans="1:38" ht="12.75">
      <c r="A43" s="6" t="s">
        <v>263</v>
      </c>
      <c r="B43" s="6" t="s">
        <v>40</v>
      </c>
      <c r="C43" s="7" t="s">
        <v>51</v>
      </c>
      <c r="D43" s="6" t="s">
        <v>47</v>
      </c>
      <c r="E43" s="6" t="s">
        <v>264</v>
      </c>
      <c r="F43" s="6" t="s">
        <v>265</v>
      </c>
      <c r="G43" s="8">
        <v>114778</v>
      </c>
      <c r="H43" s="8">
        <v>2492.774909</v>
      </c>
      <c r="I43" s="8">
        <v>21.71822918</v>
      </c>
      <c r="J43" s="8">
        <v>4593.653036854229</v>
      </c>
      <c r="K43" s="8">
        <v>44.5</v>
      </c>
      <c r="L43" s="8">
        <v>2100.8781278542288</v>
      </c>
      <c r="M43" s="8">
        <v>18.303839828662536</v>
      </c>
      <c r="N43" s="8">
        <v>123868</v>
      </c>
      <c r="O43" s="8">
        <v>1836.555688</v>
      </c>
      <c r="P43" s="8">
        <v>14.82671625</v>
      </c>
      <c r="Q43" s="8">
        <v>3212.810547054094</v>
      </c>
      <c r="R43" s="8">
        <v>27.200000762939453</v>
      </c>
      <c r="S43" s="8">
        <v>1376.2548590540941</v>
      </c>
      <c r="T43" s="8">
        <v>11.11065698206231</v>
      </c>
      <c r="U43" s="8">
        <v>145010</v>
      </c>
      <c r="V43" s="8">
        <v>1435.559003</v>
      </c>
      <c r="W43" s="8">
        <v>9.899724175</v>
      </c>
      <c r="X43" s="8">
        <v>2443.292544161468</v>
      </c>
      <c r="Y43" s="8">
        <v>16.899999618530273</v>
      </c>
      <c r="Z43" s="8">
        <v>1007.7335411614679</v>
      </c>
      <c r="AA43" s="8">
        <v>6.949407221305205</v>
      </c>
      <c r="AB43" s="9">
        <f t="shared" si="11"/>
        <v>-3.9282253331739603</v>
      </c>
      <c r="AC43" s="9">
        <f t="shared" si="12"/>
        <v>-4.039238098269606</v>
      </c>
      <c r="AD43" s="9">
        <f t="shared" si="13"/>
        <v>4.039238098269606</v>
      </c>
      <c r="AE43" s="9">
        <f t="shared" si="14"/>
        <v>-4.840877949076701</v>
      </c>
      <c r="AF43" s="9">
        <f t="shared" si="15"/>
        <v>-4.759034019943416</v>
      </c>
      <c r="AG43" s="9">
        <f t="shared" si="16"/>
        <v>-4.84227250249547</v>
      </c>
      <c r="AH43" s="9">
        <f t="shared" si="17"/>
        <v>-4.6924837216160435</v>
      </c>
      <c r="AI43" s="10">
        <f t="shared" si="18"/>
        <v>0.3323050088720758</v>
      </c>
      <c r="AJ43" s="10">
        <f t="shared" si="19"/>
        <v>-0.1706816934155714</v>
      </c>
      <c r="AK43" s="11">
        <f t="shared" si="20"/>
        <v>21142</v>
      </c>
      <c r="AL43" s="10">
        <f t="shared" si="21"/>
        <v>0.21834169669893497</v>
      </c>
    </row>
    <row r="44" spans="1:38" ht="12.75">
      <c r="A44" s="6" t="s">
        <v>150</v>
      </c>
      <c r="B44" s="6" t="s">
        <v>61</v>
      </c>
      <c r="C44" s="7" t="s">
        <v>62</v>
      </c>
      <c r="D44" s="6" t="s">
        <v>47</v>
      </c>
      <c r="E44" s="6" t="s">
        <v>151</v>
      </c>
      <c r="F44" s="6" t="s">
        <v>151</v>
      </c>
      <c r="G44" s="8">
        <v>177098</v>
      </c>
      <c r="H44" s="8">
        <v>1233.315656</v>
      </c>
      <c r="I44" s="8">
        <v>6.964029269</v>
      </c>
      <c r="J44" s="8">
        <v>2512.2630694819536</v>
      </c>
      <c r="K44" s="8">
        <v>13.399999618530273</v>
      </c>
      <c r="L44" s="8">
        <v>1278.9474134819536</v>
      </c>
      <c r="M44" s="8">
        <v>7.221693150018372</v>
      </c>
      <c r="N44" s="8">
        <v>145108</v>
      </c>
      <c r="O44" s="8">
        <v>611.4250849</v>
      </c>
      <c r="P44" s="8">
        <v>4.213586328</v>
      </c>
      <c r="Q44" s="8">
        <v>1258.9235579635015</v>
      </c>
      <c r="R44" s="8">
        <v>8.5</v>
      </c>
      <c r="S44" s="8">
        <v>647.4984730635015</v>
      </c>
      <c r="T44" s="8">
        <v>4.462183153675204</v>
      </c>
      <c r="U44" s="8">
        <v>111617</v>
      </c>
      <c r="V44" s="8">
        <v>314.2687954</v>
      </c>
      <c r="W44" s="8">
        <v>2.815599733</v>
      </c>
      <c r="X44" s="8">
        <v>617.0988093961882</v>
      </c>
      <c r="Y44" s="8">
        <v>5.900000095367432</v>
      </c>
      <c r="Z44" s="8">
        <v>302.83001399618826</v>
      </c>
      <c r="AA44" s="8">
        <v>2.713117302885656</v>
      </c>
      <c r="AB44" s="9">
        <f t="shared" si="11"/>
        <v>-4.527914684373591</v>
      </c>
      <c r="AC44" s="9">
        <f t="shared" si="12"/>
        <v>-4.0313885652740815</v>
      </c>
      <c r="AD44" s="9">
        <f t="shared" si="13"/>
        <v>4.0313885652740815</v>
      </c>
      <c r="AE44" s="9">
        <f t="shared" si="14"/>
        <v>-4.101511557066651</v>
      </c>
      <c r="AF44" s="9">
        <f t="shared" si="15"/>
        <v>-3.6511379642062565</v>
      </c>
      <c r="AG44" s="9">
        <f t="shared" si="16"/>
        <v>-4.89495581824606</v>
      </c>
      <c r="AH44" s="9">
        <f t="shared" si="17"/>
        <v>-4.975398725319119</v>
      </c>
      <c r="AI44" s="10">
        <f t="shared" si="18"/>
        <v>0.33178069373116686</v>
      </c>
      <c r="AJ44" s="10">
        <f t="shared" si="19"/>
        <v>0.23080050720842407</v>
      </c>
      <c r="AK44" s="11">
        <f t="shared" si="20"/>
        <v>-33491</v>
      </c>
      <c r="AL44" s="10">
        <f t="shared" si="21"/>
        <v>0.4860060485555653</v>
      </c>
    </row>
    <row r="45" spans="1:38" ht="12.75">
      <c r="A45" s="6" t="s">
        <v>170</v>
      </c>
      <c r="B45" s="6" t="s">
        <v>61</v>
      </c>
      <c r="C45" s="7" t="s">
        <v>62</v>
      </c>
      <c r="D45" s="6" t="s">
        <v>47</v>
      </c>
      <c r="E45" s="6" t="s">
        <v>171</v>
      </c>
      <c r="F45" s="6" t="s">
        <v>171</v>
      </c>
      <c r="G45" s="8">
        <v>297807</v>
      </c>
      <c r="H45" s="8">
        <v>6055.421248</v>
      </c>
      <c r="I45" s="8">
        <v>20.33337446</v>
      </c>
      <c r="J45" s="8">
        <v>15359.89316836037</v>
      </c>
      <c r="K45" s="8">
        <v>52.29999923706055</v>
      </c>
      <c r="L45" s="8">
        <v>9304.47192036037</v>
      </c>
      <c r="M45" s="8">
        <v>31.243294886823918</v>
      </c>
      <c r="N45" s="8">
        <v>304677</v>
      </c>
      <c r="O45" s="8">
        <v>4357.495944</v>
      </c>
      <c r="P45" s="8">
        <v>14.30201802</v>
      </c>
      <c r="Q45" s="8">
        <v>10073.926023116415</v>
      </c>
      <c r="R45" s="8">
        <v>32.70000076293945</v>
      </c>
      <c r="S45" s="8">
        <v>5716.430079116415</v>
      </c>
      <c r="T45" s="8">
        <v>18.76226324637703</v>
      </c>
      <c r="U45" s="8">
        <v>298908</v>
      </c>
      <c r="V45" s="8">
        <v>2865.979977</v>
      </c>
      <c r="W45" s="8">
        <v>9.58816752</v>
      </c>
      <c r="X45" s="8">
        <v>6013.651030140757</v>
      </c>
      <c r="Y45" s="8">
        <v>20.100000381469727</v>
      </c>
      <c r="Z45" s="8">
        <v>3147.671053140757</v>
      </c>
      <c r="AA45" s="8">
        <v>10.530568111729218</v>
      </c>
      <c r="AB45" s="9">
        <f t="shared" si="11"/>
        <v>-3.758669049334</v>
      </c>
      <c r="AC45" s="9">
        <f t="shared" si="12"/>
        <v>-3.9987085932974495</v>
      </c>
      <c r="AD45" s="9">
        <f t="shared" si="13"/>
        <v>3.9987085932974495</v>
      </c>
      <c r="AE45" s="9">
        <f t="shared" si="14"/>
        <v>-4.781382612197508</v>
      </c>
      <c r="AF45" s="9">
        <f t="shared" si="15"/>
        <v>-4.86655267191066</v>
      </c>
      <c r="AG45" s="9">
        <f t="shared" si="16"/>
        <v>-5.437612565584986</v>
      </c>
      <c r="AH45" s="9">
        <f t="shared" si="17"/>
        <v>-5.7756530201066205</v>
      </c>
      <c r="AI45" s="10">
        <f t="shared" si="18"/>
        <v>0.32959338279452116</v>
      </c>
      <c r="AJ45" s="10">
        <f t="shared" si="19"/>
        <v>0.018934806368711782</v>
      </c>
      <c r="AK45" s="11">
        <f t="shared" si="20"/>
        <v>-5769</v>
      </c>
      <c r="AL45" s="10">
        <f t="shared" si="21"/>
        <v>0.3422874022530588</v>
      </c>
    </row>
    <row r="46" spans="1:38" ht="12.75">
      <c r="A46" s="6" t="s">
        <v>82</v>
      </c>
      <c r="B46" s="6" t="s">
        <v>83</v>
      </c>
      <c r="C46" s="7" t="s">
        <v>41</v>
      </c>
      <c r="D46" s="6" t="s">
        <v>42</v>
      </c>
      <c r="E46" s="6" t="s">
        <v>84</v>
      </c>
      <c r="F46" s="6" t="s">
        <v>84</v>
      </c>
      <c r="G46" s="8">
        <v>3755277</v>
      </c>
      <c r="H46" s="8">
        <v>208384.8053</v>
      </c>
      <c r="I46" s="8">
        <v>55.49119421</v>
      </c>
      <c r="J46" s="8">
        <v>527485.068550236</v>
      </c>
      <c r="K46" s="8">
        <v>143.39999389648438</v>
      </c>
      <c r="L46" s="8">
        <v>319100.26325023605</v>
      </c>
      <c r="M46" s="8">
        <v>84.97382836212509</v>
      </c>
      <c r="N46" s="8">
        <v>3531065</v>
      </c>
      <c r="O46" s="8">
        <v>143884.2733</v>
      </c>
      <c r="P46" s="8">
        <v>40.74812367</v>
      </c>
      <c r="Q46" s="8">
        <v>299853.9201246885</v>
      </c>
      <c r="R46" s="8">
        <v>85.69999694824219</v>
      </c>
      <c r="S46" s="8">
        <v>155969.64682468848</v>
      </c>
      <c r="T46" s="8">
        <v>44.17070963708923</v>
      </c>
      <c r="U46" s="8">
        <v>3037652</v>
      </c>
      <c r="V46" s="8">
        <v>83070.2088</v>
      </c>
      <c r="W46" s="8">
        <v>27.34684842</v>
      </c>
      <c r="X46" s="8">
        <v>139739.92777911972</v>
      </c>
      <c r="Y46" s="8">
        <v>47.79999923706055</v>
      </c>
      <c r="Z46" s="8">
        <v>56669.71897911973</v>
      </c>
      <c r="AA46" s="8">
        <v>18.65576405036513</v>
      </c>
      <c r="AB46" s="9">
        <f t="shared" si="11"/>
        <v>-3.538115272485616</v>
      </c>
      <c r="AC46" s="9">
        <f t="shared" si="12"/>
        <v>-3.9880850293470096</v>
      </c>
      <c r="AD46" s="9">
        <f t="shared" si="13"/>
        <v>3.9880850293470096</v>
      </c>
      <c r="AE46" s="9">
        <f t="shared" si="14"/>
        <v>-5.493061310331574</v>
      </c>
      <c r="AF46" s="9">
        <f t="shared" si="15"/>
        <v>-5.8382716645762365</v>
      </c>
      <c r="AG46" s="9">
        <f t="shared" si="16"/>
        <v>-7.580940723774038</v>
      </c>
      <c r="AH46" s="9">
        <f t="shared" si="17"/>
        <v>-8.619067288196824</v>
      </c>
      <c r="AI46" s="10">
        <f t="shared" si="18"/>
        <v>0.3288807935926243</v>
      </c>
      <c r="AJ46" s="10">
        <f t="shared" si="19"/>
        <v>0.13973489584587087</v>
      </c>
      <c r="AK46" s="11">
        <f t="shared" si="20"/>
        <v>-493413</v>
      </c>
      <c r="AL46" s="10">
        <f t="shared" si="21"/>
        <v>0.4226595659499363</v>
      </c>
    </row>
    <row r="47" spans="1:38" ht="12.75">
      <c r="A47" s="6" t="s">
        <v>65</v>
      </c>
      <c r="B47" s="6" t="s">
        <v>61</v>
      </c>
      <c r="C47" s="7" t="s">
        <v>62</v>
      </c>
      <c r="D47" s="6" t="s">
        <v>47</v>
      </c>
      <c r="E47" s="6" t="s">
        <v>66</v>
      </c>
      <c r="F47" s="6" t="s">
        <v>66</v>
      </c>
      <c r="G47" s="8">
        <v>708989</v>
      </c>
      <c r="H47" s="8">
        <v>10980.75319</v>
      </c>
      <c r="I47" s="8">
        <v>15.48790347</v>
      </c>
      <c r="J47" s="8">
        <v>19702.29299725434</v>
      </c>
      <c r="K47" s="8">
        <v>26.899999618530273</v>
      </c>
      <c r="L47" s="8">
        <v>8721.53980725434</v>
      </c>
      <c r="M47" s="8">
        <v>12.301375348918445</v>
      </c>
      <c r="N47" s="8">
        <v>691574</v>
      </c>
      <c r="O47" s="8">
        <v>7444.033447</v>
      </c>
      <c r="P47" s="8">
        <v>10.7639001</v>
      </c>
      <c r="Q47" s="8">
        <v>13545.45634494791</v>
      </c>
      <c r="R47" s="8">
        <v>19.600000381469727</v>
      </c>
      <c r="S47" s="8">
        <v>6101.42289794791</v>
      </c>
      <c r="T47" s="8">
        <v>8.822516314881575</v>
      </c>
      <c r="U47" s="8">
        <v>693519</v>
      </c>
      <c r="V47" s="8">
        <v>5070.813623</v>
      </c>
      <c r="W47" s="8">
        <v>7.311715501</v>
      </c>
      <c r="X47" s="8">
        <v>9761.113835251781</v>
      </c>
      <c r="Y47" s="8">
        <v>13.800000190734863</v>
      </c>
      <c r="Z47" s="8">
        <v>4690.300212251781</v>
      </c>
      <c r="AA47" s="8">
        <v>6.763045009944617</v>
      </c>
      <c r="AB47" s="9">
        <f t="shared" si="11"/>
        <v>-3.7529068652966053</v>
      </c>
      <c r="AC47" s="9">
        <f t="shared" si="12"/>
        <v>-3.8672002699680763</v>
      </c>
      <c r="AD47" s="9">
        <f t="shared" si="13"/>
        <v>3.8672002699680763</v>
      </c>
      <c r="AE47" s="9">
        <f t="shared" si="14"/>
        <v>-3.3372883322111835</v>
      </c>
      <c r="AF47" s="9">
        <f t="shared" si="15"/>
        <v>-3.508609797146868</v>
      </c>
      <c r="AG47" s="9">
        <f t="shared" si="16"/>
        <v>-2.991189196098081</v>
      </c>
      <c r="AH47" s="9">
        <f t="shared" si="17"/>
        <v>-2.6583389190829245</v>
      </c>
      <c r="AI47" s="10">
        <f t="shared" si="18"/>
        <v>0.32071875128235355</v>
      </c>
      <c r="AJ47" s="10">
        <f t="shared" si="19"/>
        <v>-0.002812424989950461</v>
      </c>
      <c r="AK47" s="11">
        <f t="shared" si="20"/>
        <v>1945</v>
      </c>
      <c r="AL47" s="10">
        <f t="shared" si="21"/>
        <v>0.31880832359188616</v>
      </c>
    </row>
    <row r="48" spans="1:38" ht="12.75">
      <c r="A48" s="6" t="s">
        <v>357</v>
      </c>
      <c r="B48" s="6" t="s">
        <v>50</v>
      </c>
      <c r="C48" s="7" t="s">
        <v>57</v>
      </c>
      <c r="D48" s="6" t="s">
        <v>42</v>
      </c>
      <c r="E48" s="6" t="s">
        <v>358</v>
      </c>
      <c r="F48" s="6" t="s">
        <v>358</v>
      </c>
      <c r="G48" s="8">
        <v>292829</v>
      </c>
      <c r="H48" s="8">
        <v>11871.91824</v>
      </c>
      <c r="I48" s="8">
        <v>40.54215339</v>
      </c>
      <c r="J48" s="8">
        <v>52453.306657532296</v>
      </c>
      <c r="K48" s="8">
        <v>162.8000030517578</v>
      </c>
      <c r="L48" s="8">
        <v>40581.3884175323</v>
      </c>
      <c r="M48" s="8">
        <v>138.58391217240197</v>
      </c>
      <c r="N48" s="8">
        <v>308045</v>
      </c>
      <c r="O48" s="8">
        <v>13048.91694</v>
      </c>
      <c r="P48" s="8">
        <v>42.36042442</v>
      </c>
      <c r="Q48" s="8">
        <v>59046.15282907151</v>
      </c>
      <c r="R48" s="8">
        <v>176.6999969482422</v>
      </c>
      <c r="S48" s="8">
        <v>45997.23588907151</v>
      </c>
      <c r="T48" s="8">
        <v>149.31985875138864</v>
      </c>
      <c r="U48" s="8">
        <v>437548</v>
      </c>
      <c r="V48" s="8">
        <v>12626.07392</v>
      </c>
      <c r="W48" s="8">
        <v>28.85643157</v>
      </c>
      <c r="X48" s="8">
        <v>37581.04529329919</v>
      </c>
      <c r="Y48" s="8">
        <v>91.0999984741211</v>
      </c>
      <c r="Z48" s="8">
        <v>24954.971373299188</v>
      </c>
      <c r="AA48" s="8">
        <v>57.033677158389914</v>
      </c>
      <c r="AB48" s="9">
        <f t="shared" si="11"/>
        <v>-1.7000467889848776</v>
      </c>
      <c r="AC48" s="9">
        <f t="shared" si="12"/>
        <v>-3.838816405631428</v>
      </c>
      <c r="AD48" s="9">
        <f t="shared" si="13"/>
        <v>3.838816405631428</v>
      </c>
      <c r="AE48" s="9">
        <f t="shared" si="14"/>
        <v>-2.9028234239873125</v>
      </c>
      <c r="AF48" s="9">
        <f t="shared" si="15"/>
        <v>-6.624955745383899</v>
      </c>
      <c r="AG48" s="9">
        <f t="shared" si="16"/>
        <v>-4.439170427607783</v>
      </c>
      <c r="AH48" s="9">
        <f t="shared" si="17"/>
        <v>-9.624487873952706</v>
      </c>
      <c r="AI48" s="10">
        <f t="shared" si="18"/>
        <v>0.3187879497171478</v>
      </c>
      <c r="AJ48" s="10">
        <f t="shared" si="19"/>
        <v>-0.4204028632180363</v>
      </c>
      <c r="AK48" s="11">
        <f t="shared" si="20"/>
        <v>129503</v>
      </c>
      <c r="AL48" s="10">
        <f t="shared" si="21"/>
        <v>0.03240445333082168</v>
      </c>
    </row>
    <row r="49" spans="1:38" ht="12.75">
      <c r="A49" s="6" t="s">
        <v>238</v>
      </c>
      <c r="B49" s="6" t="s">
        <v>71</v>
      </c>
      <c r="C49" s="7" t="s">
        <v>46</v>
      </c>
      <c r="D49" s="6" t="s">
        <v>54</v>
      </c>
      <c r="E49" s="6" t="s">
        <v>239</v>
      </c>
      <c r="F49" s="6" t="s">
        <v>239</v>
      </c>
      <c r="G49" s="8">
        <v>1280417</v>
      </c>
      <c r="H49" s="8">
        <v>3254.681938</v>
      </c>
      <c r="I49" s="8">
        <v>2.541892164</v>
      </c>
      <c r="J49" s="8">
        <v>7864.009007919954</v>
      </c>
      <c r="K49" s="8">
        <v>6.400000095367432</v>
      </c>
      <c r="L49" s="8">
        <v>4609.327069919953</v>
      </c>
      <c r="M49" s="8">
        <v>3.599864005179526</v>
      </c>
      <c r="N49" s="8">
        <v>1153943</v>
      </c>
      <c r="O49" s="8">
        <v>1996.748252</v>
      </c>
      <c r="P49" s="8">
        <v>1.730369916</v>
      </c>
      <c r="Q49" s="8">
        <v>5316.977977418902</v>
      </c>
      <c r="R49" s="8">
        <v>4.5</v>
      </c>
      <c r="S49" s="8">
        <v>3320.2297254189016</v>
      </c>
      <c r="T49" s="8">
        <v>2.877290928077818</v>
      </c>
      <c r="U49" s="8">
        <v>1077132</v>
      </c>
      <c r="V49" s="8">
        <v>1276.113662</v>
      </c>
      <c r="W49" s="8">
        <v>1.184732848</v>
      </c>
      <c r="X49" s="8">
        <v>3469.5619897115</v>
      </c>
      <c r="Y49" s="8">
        <v>3.200000047683716</v>
      </c>
      <c r="Z49" s="8">
        <v>2193.4483277114996</v>
      </c>
      <c r="AA49" s="8">
        <v>2.036378389753066</v>
      </c>
      <c r="AB49" s="9">
        <f t="shared" si="11"/>
        <v>-3.8169572285368867</v>
      </c>
      <c r="AC49" s="9">
        <f t="shared" si="12"/>
        <v>-3.788179054851179</v>
      </c>
      <c r="AD49" s="9">
        <f t="shared" si="13"/>
        <v>3.788179054851179</v>
      </c>
      <c r="AE49" s="9">
        <f t="shared" si="14"/>
        <v>-3.465735902799726</v>
      </c>
      <c r="AF49" s="9">
        <f t="shared" si="15"/>
        <v>-3.4092657206943224</v>
      </c>
      <c r="AG49" s="9">
        <f t="shared" si="16"/>
        <v>-2.848615687025487</v>
      </c>
      <c r="AH49" s="9">
        <f t="shared" si="17"/>
        <v>-3.456762704816546</v>
      </c>
      <c r="AI49" s="10">
        <f t="shared" si="18"/>
        <v>0.3153297239825568</v>
      </c>
      <c r="AJ49" s="10">
        <f t="shared" si="19"/>
        <v>0.06656394639943221</v>
      </c>
      <c r="AK49" s="11">
        <f t="shared" si="20"/>
        <v>-76811</v>
      </c>
      <c r="AL49" s="10">
        <f t="shared" si="21"/>
        <v>0.3609040795594497</v>
      </c>
    </row>
    <row r="50" spans="1:38" ht="12.75">
      <c r="A50" s="6" t="s">
        <v>186</v>
      </c>
      <c r="B50" s="6" t="s">
        <v>45</v>
      </c>
      <c r="C50" s="7" t="s">
        <v>46</v>
      </c>
      <c r="D50" s="6" t="s">
        <v>54</v>
      </c>
      <c r="E50" s="6" t="s">
        <v>187</v>
      </c>
      <c r="F50" s="6" t="s">
        <v>187</v>
      </c>
      <c r="G50" s="8">
        <v>64046</v>
      </c>
      <c r="H50" s="8">
        <v>249.5104924</v>
      </c>
      <c r="I50" s="8">
        <v>3.895801336</v>
      </c>
      <c r="J50" s="8">
        <v>408.1005828802402</v>
      </c>
      <c r="K50" s="8">
        <v>6.699999809265137</v>
      </c>
      <c r="L50" s="8">
        <v>158.5900904802402</v>
      </c>
      <c r="M50" s="8">
        <v>2.476190401902386</v>
      </c>
      <c r="N50" s="8">
        <v>57469</v>
      </c>
      <c r="O50" s="8">
        <v>143.0495938</v>
      </c>
      <c r="P50" s="8">
        <v>2.489161006</v>
      </c>
      <c r="Q50" s="8">
        <v>231.3195515581479</v>
      </c>
      <c r="R50" s="8">
        <v>4.300000190734863</v>
      </c>
      <c r="S50" s="8">
        <v>88.26995775814791</v>
      </c>
      <c r="T50" s="8">
        <v>1.5359577817283738</v>
      </c>
      <c r="U50" s="8">
        <v>60588</v>
      </c>
      <c r="V50" s="8">
        <v>104.1462668</v>
      </c>
      <c r="W50" s="8">
        <v>1.718925642</v>
      </c>
      <c r="X50" s="8">
        <v>184.0485605554866</v>
      </c>
      <c r="Y50" s="8">
        <v>3</v>
      </c>
      <c r="Z50" s="8">
        <v>79.9022937554866</v>
      </c>
      <c r="AA50" s="8">
        <v>1.3187808436569386</v>
      </c>
      <c r="AB50" s="9">
        <f t="shared" si="11"/>
        <v>-4.090999618865486</v>
      </c>
      <c r="AC50" s="9">
        <f t="shared" si="12"/>
        <v>-3.70246239395622</v>
      </c>
      <c r="AD50" s="9">
        <f t="shared" si="13"/>
        <v>3.70246239395622</v>
      </c>
      <c r="AE50" s="9">
        <f t="shared" si="14"/>
        <v>-4.0174760463046</v>
      </c>
      <c r="AF50" s="9">
        <f t="shared" si="15"/>
        <v>-3.6000277838835095</v>
      </c>
      <c r="AG50" s="9">
        <f t="shared" si="16"/>
        <v>-3.1500677216664412</v>
      </c>
      <c r="AH50" s="9">
        <f t="shared" si="17"/>
        <v>-1.52446441970058</v>
      </c>
      <c r="AI50" s="10">
        <f t="shared" si="18"/>
        <v>0.3094357344275382</v>
      </c>
      <c r="AJ50" s="10">
        <f t="shared" si="19"/>
        <v>-0.05427273834589083</v>
      </c>
      <c r="AK50" s="11">
        <f t="shared" si="20"/>
        <v>3119</v>
      </c>
      <c r="AL50" s="10">
        <f t="shared" si="21"/>
        <v>0.2719569204397139</v>
      </c>
    </row>
    <row r="51" spans="1:38" ht="12.75">
      <c r="A51" s="6" t="s">
        <v>44</v>
      </c>
      <c r="B51" s="6" t="s">
        <v>45</v>
      </c>
      <c r="C51" s="7" t="s">
        <v>46</v>
      </c>
      <c r="D51" s="6" t="s">
        <v>47</v>
      </c>
      <c r="E51" s="6" t="s">
        <v>48</v>
      </c>
      <c r="F51" s="6" t="s">
        <v>48</v>
      </c>
      <c r="G51" s="8">
        <v>78757</v>
      </c>
      <c r="H51" s="8">
        <v>1338.309074</v>
      </c>
      <c r="I51" s="8">
        <v>16.99289046</v>
      </c>
      <c r="J51" s="8">
        <v>3471.8768442945975</v>
      </c>
      <c r="K51" s="8">
        <v>41.099998474121094</v>
      </c>
      <c r="L51" s="8">
        <v>2133.5677702945977</v>
      </c>
      <c r="M51" s="8">
        <v>27.090516021364422</v>
      </c>
      <c r="N51" s="8">
        <v>52319</v>
      </c>
      <c r="O51" s="8">
        <v>670.6043179</v>
      </c>
      <c r="P51" s="8">
        <v>12.8176058</v>
      </c>
      <c r="Q51" s="8">
        <v>1644.9256480107933</v>
      </c>
      <c r="R51" s="8">
        <v>28.600000381469727</v>
      </c>
      <c r="S51" s="8">
        <v>974.3213301107934</v>
      </c>
      <c r="T51" s="8">
        <v>18.622705520189477</v>
      </c>
      <c r="U51" s="8">
        <v>40910</v>
      </c>
      <c r="V51" s="8">
        <v>362.2607032</v>
      </c>
      <c r="W51" s="8">
        <v>8.855064854</v>
      </c>
      <c r="X51" s="8">
        <v>734.9850185036305</v>
      </c>
      <c r="Y51" s="8">
        <v>18.399999618530273</v>
      </c>
      <c r="Z51" s="8">
        <v>372.7243153036305</v>
      </c>
      <c r="AA51" s="8">
        <v>9.110836355503066</v>
      </c>
      <c r="AB51" s="9">
        <f t="shared" si="11"/>
        <v>-3.259027265708756</v>
      </c>
      <c r="AC51" s="9">
        <f t="shared" si="12"/>
        <v>-3.6983008377570368</v>
      </c>
      <c r="AD51" s="9">
        <f t="shared" si="13"/>
        <v>3.6983008377570368</v>
      </c>
      <c r="AE51" s="9">
        <f t="shared" si="14"/>
        <v>-4.018287202466457</v>
      </c>
      <c r="AF51" s="9">
        <f t="shared" si="15"/>
        <v>-4.410560872810197</v>
      </c>
      <c r="AG51" s="9">
        <f t="shared" si="16"/>
        <v>-5.448595954766358</v>
      </c>
      <c r="AH51" s="9">
        <f t="shared" si="17"/>
        <v>-7.1491704975979395</v>
      </c>
      <c r="AI51" s="10">
        <f t="shared" si="18"/>
        <v>0.30914829242135067</v>
      </c>
      <c r="AJ51" s="10">
        <f t="shared" si="19"/>
        <v>0.218066094535446</v>
      </c>
      <c r="AK51" s="11">
        <f t="shared" si="20"/>
        <v>-11409</v>
      </c>
      <c r="AL51" s="10">
        <f t="shared" si="21"/>
        <v>0.459799626202198</v>
      </c>
    </row>
    <row r="52" spans="1:38" ht="12.75">
      <c r="A52" s="6" t="s">
        <v>406</v>
      </c>
      <c r="B52" s="6" t="s">
        <v>45</v>
      </c>
      <c r="C52" s="7" t="s">
        <v>46</v>
      </c>
      <c r="D52" s="6" t="s">
        <v>54</v>
      </c>
      <c r="E52" s="6" t="s">
        <v>407</v>
      </c>
      <c r="F52" s="6" t="s">
        <v>407</v>
      </c>
      <c r="G52" s="8">
        <v>116736</v>
      </c>
      <c r="H52" s="8">
        <v>399.1423216</v>
      </c>
      <c r="I52" s="8">
        <v>3.419187925</v>
      </c>
      <c r="J52" s="8">
        <v>798.8507633096559</v>
      </c>
      <c r="K52" s="8">
        <v>6.699999809265137</v>
      </c>
      <c r="L52" s="8">
        <v>399.7084417096559</v>
      </c>
      <c r="M52" s="8">
        <v>3.4240375009393493</v>
      </c>
      <c r="N52" s="8">
        <v>91118</v>
      </c>
      <c r="O52" s="8">
        <v>206.4618763</v>
      </c>
      <c r="P52" s="8">
        <v>2.265873661</v>
      </c>
      <c r="Q52" s="8">
        <v>302.15773126801616</v>
      </c>
      <c r="R52" s="8">
        <v>4.099999904632568</v>
      </c>
      <c r="S52" s="8">
        <v>95.69585496801616</v>
      </c>
      <c r="T52" s="8">
        <v>1.050240950942911</v>
      </c>
      <c r="U52" s="8">
        <v>112351</v>
      </c>
      <c r="V52" s="8">
        <v>176.1980789</v>
      </c>
      <c r="W52" s="8">
        <v>1.568282249</v>
      </c>
      <c r="X52" s="8">
        <v>336.0963384846703</v>
      </c>
      <c r="Y52" s="8">
        <v>3</v>
      </c>
      <c r="Z52" s="8">
        <v>159.89825958467028</v>
      </c>
      <c r="AA52" s="8">
        <v>1.423202816037866</v>
      </c>
      <c r="AB52" s="9">
        <f t="shared" si="11"/>
        <v>-3.897110812898724</v>
      </c>
      <c r="AC52" s="9">
        <f t="shared" si="12"/>
        <v>-3.6797949539015966</v>
      </c>
      <c r="AD52" s="9">
        <f t="shared" si="13"/>
        <v>3.6797949539015966</v>
      </c>
      <c r="AE52" s="9">
        <f t="shared" si="14"/>
        <v>-4.0174760463046</v>
      </c>
      <c r="AF52" s="9">
        <f t="shared" si="15"/>
        <v>-3.123746617818029</v>
      </c>
      <c r="AG52" s="9">
        <f t="shared" si="16"/>
        <v>-4.389552872814215</v>
      </c>
      <c r="AH52" s="9">
        <f t="shared" si="17"/>
        <v>3.0389022110174335</v>
      </c>
      <c r="AI52" s="10">
        <f t="shared" si="18"/>
        <v>0.3078686265729977</v>
      </c>
      <c r="AJ52" s="10">
        <f t="shared" si="19"/>
        <v>-0.23302750279856888</v>
      </c>
      <c r="AK52" s="11">
        <f t="shared" si="20"/>
        <v>21233</v>
      </c>
      <c r="AL52" s="10">
        <f t="shared" si="21"/>
        <v>0.14658298152839166</v>
      </c>
    </row>
    <row r="53" spans="1:38" ht="12.75">
      <c r="A53" s="6" t="s">
        <v>309</v>
      </c>
      <c r="B53" s="6" t="s">
        <v>83</v>
      </c>
      <c r="C53" s="7" t="s">
        <v>41</v>
      </c>
      <c r="D53" s="6" t="s">
        <v>42</v>
      </c>
      <c r="E53" s="6" t="s">
        <v>310</v>
      </c>
      <c r="F53" s="6" t="s">
        <v>310</v>
      </c>
      <c r="G53" s="8">
        <v>738760</v>
      </c>
      <c r="H53" s="8">
        <v>40102.56473</v>
      </c>
      <c r="I53" s="8">
        <v>54.28361677</v>
      </c>
      <c r="J53" s="8">
        <v>99195.14185377088</v>
      </c>
      <c r="K53" s="8">
        <v>140.89999389648438</v>
      </c>
      <c r="L53" s="8">
        <v>59092.57712377088</v>
      </c>
      <c r="M53" s="8">
        <v>79.9888693537426</v>
      </c>
      <c r="N53" s="8">
        <v>809081</v>
      </c>
      <c r="O53" s="8">
        <v>32254.47449</v>
      </c>
      <c r="P53" s="8">
        <v>39.86556907</v>
      </c>
      <c r="Q53" s="8">
        <v>67233.48124222098</v>
      </c>
      <c r="R53" s="8">
        <v>84.4000015258789</v>
      </c>
      <c r="S53" s="8">
        <v>34979.00675222098</v>
      </c>
      <c r="T53" s="8">
        <v>43.23300973848228</v>
      </c>
      <c r="U53" s="8">
        <v>723526</v>
      </c>
      <c r="V53" s="8">
        <v>20049.28992</v>
      </c>
      <c r="W53" s="8">
        <v>27.71053137</v>
      </c>
      <c r="X53" s="8">
        <v>34532.52576965872</v>
      </c>
      <c r="Y53" s="8">
        <v>49.5</v>
      </c>
      <c r="Z53" s="8">
        <v>14483.235849658722</v>
      </c>
      <c r="AA53" s="8">
        <v>20.01757483443404</v>
      </c>
      <c r="AB53" s="9">
        <f t="shared" si="11"/>
        <v>-3.362049648352651</v>
      </c>
      <c r="AC53" s="9">
        <f t="shared" si="12"/>
        <v>-3.6370048597971905</v>
      </c>
      <c r="AD53" s="9">
        <f t="shared" si="13"/>
        <v>3.6370048597971905</v>
      </c>
      <c r="AE53" s="9">
        <f t="shared" si="14"/>
        <v>-5.23038853005961</v>
      </c>
      <c r="AF53" s="9">
        <f t="shared" si="15"/>
        <v>-5.335947501064005</v>
      </c>
      <c r="AG53" s="9">
        <f t="shared" si="16"/>
        <v>-6.92638431253769</v>
      </c>
      <c r="AH53" s="9">
        <f t="shared" si="17"/>
        <v>-7.699936883718475</v>
      </c>
      <c r="AI53" s="10">
        <f t="shared" si="18"/>
        <v>0.30490064442970705</v>
      </c>
      <c r="AJ53" s="10">
        <f t="shared" si="19"/>
        <v>0.10574342989144474</v>
      </c>
      <c r="AK53" s="11">
        <f t="shared" si="20"/>
        <v>-85555</v>
      </c>
      <c r="AL53" s="10">
        <f t="shared" si="21"/>
        <v>0.3784028344279498</v>
      </c>
    </row>
    <row r="54" spans="1:38" ht="12.75">
      <c r="A54" s="6" t="s">
        <v>315</v>
      </c>
      <c r="B54" s="6" t="s">
        <v>61</v>
      </c>
      <c r="C54" s="7" t="s">
        <v>62</v>
      </c>
      <c r="D54" s="6" t="s">
        <v>58</v>
      </c>
      <c r="E54" s="6" t="s">
        <v>316</v>
      </c>
      <c r="F54" s="6" t="s">
        <v>316</v>
      </c>
      <c r="G54" s="8">
        <v>152719</v>
      </c>
      <c r="H54" s="8">
        <v>3773.096917</v>
      </c>
      <c r="I54" s="8">
        <v>24.70613949</v>
      </c>
      <c r="J54" s="8">
        <v>9838.389650270698</v>
      </c>
      <c r="K54" s="8">
        <v>68</v>
      </c>
      <c r="L54" s="8">
        <v>6065.292733270698</v>
      </c>
      <c r="M54" s="8">
        <v>39.71537747936208</v>
      </c>
      <c r="N54" s="8">
        <v>141096</v>
      </c>
      <c r="O54" s="8">
        <v>2506.178298</v>
      </c>
      <c r="P54" s="8">
        <v>17.76222075</v>
      </c>
      <c r="Q54" s="8">
        <v>5924.917001382869</v>
      </c>
      <c r="R54" s="8">
        <v>42.70000076293945</v>
      </c>
      <c r="S54" s="8">
        <v>3418.738703382869</v>
      </c>
      <c r="T54" s="8">
        <v>24.229876845430553</v>
      </c>
      <c r="U54" s="8">
        <v>138358</v>
      </c>
      <c r="V54" s="8">
        <v>1714.33675</v>
      </c>
      <c r="W54" s="8">
        <v>12.39058638</v>
      </c>
      <c r="X54" s="8">
        <v>3855.543085570812</v>
      </c>
      <c r="Y54" s="8">
        <v>26.899999618530273</v>
      </c>
      <c r="Z54" s="8">
        <v>2141.206335570812</v>
      </c>
      <c r="AA54" s="8">
        <v>15.475840468717472</v>
      </c>
      <c r="AB54" s="9">
        <f t="shared" si="11"/>
        <v>-3.450573768489621</v>
      </c>
      <c r="AC54" s="9">
        <f t="shared" si="12"/>
        <v>-3.601367505789426</v>
      </c>
      <c r="AD54" s="9">
        <f t="shared" si="13"/>
        <v>3.601367505789426</v>
      </c>
      <c r="AE54" s="9">
        <f t="shared" si="14"/>
        <v>-4.636907163746721</v>
      </c>
      <c r="AF54" s="9">
        <f t="shared" si="15"/>
        <v>-4.620726656752506</v>
      </c>
      <c r="AG54" s="9">
        <f t="shared" si="16"/>
        <v>-4.712291631309581</v>
      </c>
      <c r="AH54" s="9">
        <f t="shared" si="17"/>
        <v>-4.483063236015425</v>
      </c>
      <c r="AI54" s="10">
        <f t="shared" si="18"/>
        <v>0.302419075047246</v>
      </c>
      <c r="AJ54" s="10">
        <f t="shared" si="19"/>
        <v>0.01940522764642513</v>
      </c>
      <c r="AK54" s="11">
        <f t="shared" si="20"/>
        <v>-2738</v>
      </c>
      <c r="AL54" s="10">
        <f t="shared" si="21"/>
        <v>0.31595579158590253</v>
      </c>
    </row>
    <row r="55" spans="1:38" ht="12.75">
      <c r="A55" s="6" t="s">
        <v>215</v>
      </c>
      <c r="B55" s="6" t="s">
        <v>61</v>
      </c>
      <c r="C55" s="7" t="s">
        <v>62</v>
      </c>
      <c r="D55" s="6" t="s">
        <v>58</v>
      </c>
      <c r="E55" s="6" t="s">
        <v>216</v>
      </c>
      <c r="F55" s="6" t="s">
        <v>216</v>
      </c>
      <c r="G55" s="8">
        <v>188108</v>
      </c>
      <c r="H55" s="8">
        <v>4339.547314</v>
      </c>
      <c r="I55" s="8">
        <v>23.06944582</v>
      </c>
      <c r="J55" s="8">
        <v>10550.122547473125</v>
      </c>
      <c r="K55" s="8">
        <v>58.099998474121094</v>
      </c>
      <c r="L55" s="8">
        <v>6210.575233473125</v>
      </c>
      <c r="M55" s="8">
        <v>33.01600800323816</v>
      </c>
      <c r="N55" s="8">
        <v>196746</v>
      </c>
      <c r="O55" s="8">
        <v>3289.106587</v>
      </c>
      <c r="P55" s="8">
        <v>16.7175271</v>
      </c>
      <c r="Q55" s="8">
        <v>7212.272783575151</v>
      </c>
      <c r="R55" s="8">
        <v>37.400001525878906</v>
      </c>
      <c r="S55" s="8">
        <v>3923.166196575151</v>
      </c>
      <c r="T55" s="8">
        <v>19.940258996752927</v>
      </c>
      <c r="U55" s="8">
        <v>203430</v>
      </c>
      <c r="V55" s="8">
        <v>2386.879452</v>
      </c>
      <c r="W55" s="8">
        <v>11.73317334</v>
      </c>
      <c r="X55" s="8">
        <v>4842.8519673055025</v>
      </c>
      <c r="Y55" s="8">
        <v>24</v>
      </c>
      <c r="Z55" s="8">
        <v>2455.9725153055024</v>
      </c>
      <c r="AA55" s="8">
        <v>12.072813819522699</v>
      </c>
      <c r="AB55" s="9">
        <f t="shared" si="11"/>
        <v>-3.380444460882248</v>
      </c>
      <c r="AC55" s="9">
        <f t="shared" si="12"/>
        <v>-3.540375379529438</v>
      </c>
      <c r="AD55" s="9">
        <f t="shared" si="13"/>
        <v>3.540375379529438</v>
      </c>
      <c r="AE55" s="9">
        <f t="shared" si="14"/>
        <v>-4.420559036234718</v>
      </c>
      <c r="AF55" s="9">
        <f t="shared" si="15"/>
        <v>-4.43616914871441</v>
      </c>
      <c r="AG55" s="9">
        <f t="shared" si="16"/>
        <v>-5.030182009255286</v>
      </c>
      <c r="AH55" s="9">
        <f t="shared" si="17"/>
        <v>-5.017846202493641</v>
      </c>
      <c r="AI55" s="10">
        <f t="shared" si="18"/>
        <v>0.2981513790996038</v>
      </c>
      <c r="AJ55" s="10">
        <f t="shared" si="19"/>
        <v>-0.033972736421579094</v>
      </c>
      <c r="AK55" s="11">
        <f t="shared" si="20"/>
        <v>6684</v>
      </c>
      <c r="AL55" s="10">
        <f t="shared" si="21"/>
        <v>0.274307661103474</v>
      </c>
    </row>
    <row r="56" spans="1:38" ht="12.75">
      <c r="A56" s="6" t="s">
        <v>272</v>
      </c>
      <c r="B56" s="6" t="s">
        <v>50</v>
      </c>
      <c r="C56" s="7" t="s">
        <v>57</v>
      </c>
      <c r="D56" s="6" t="s">
        <v>42</v>
      </c>
      <c r="E56" s="6" t="s">
        <v>273</v>
      </c>
      <c r="F56" s="6" t="s">
        <v>273</v>
      </c>
      <c r="G56" s="8">
        <v>433816</v>
      </c>
      <c r="H56" s="8">
        <v>19030.55427</v>
      </c>
      <c r="I56" s="8">
        <v>43.86780171</v>
      </c>
      <c r="J56" s="8">
        <v>92049.92698055459</v>
      </c>
      <c r="K56" s="8">
        <v>222.10000610351562</v>
      </c>
      <c r="L56" s="8">
        <v>73019.3727105546</v>
      </c>
      <c r="M56" s="8">
        <v>168.31876350930946</v>
      </c>
      <c r="N56" s="8">
        <v>495872</v>
      </c>
      <c r="O56" s="8">
        <v>18745.14466</v>
      </c>
      <c r="P56" s="8">
        <v>37.80238581</v>
      </c>
      <c r="Q56" s="8">
        <v>77045.61652951462</v>
      </c>
      <c r="R56" s="8">
        <v>166.5</v>
      </c>
      <c r="S56" s="8">
        <v>58300.471869514615</v>
      </c>
      <c r="T56" s="8">
        <v>117.57161499240654</v>
      </c>
      <c r="U56" s="8">
        <v>662714</v>
      </c>
      <c r="V56" s="8">
        <v>17737.4959</v>
      </c>
      <c r="W56" s="8">
        <v>26.76493313</v>
      </c>
      <c r="X56" s="8">
        <v>55923.9087636504</v>
      </c>
      <c r="Y56" s="8">
        <v>92.0999984741211</v>
      </c>
      <c r="Z56" s="8">
        <v>38186.412863650396</v>
      </c>
      <c r="AA56" s="8">
        <v>57.62125572064328</v>
      </c>
      <c r="AB56" s="9">
        <f t="shared" si="11"/>
        <v>-2.4704401965313263</v>
      </c>
      <c r="AC56" s="9">
        <f t="shared" si="12"/>
        <v>-3.452796518703173</v>
      </c>
      <c r="AD56" s="9">
        <f t="shared" si="13"/>
        <v>3.452796518703173</v>
      </c>
      <c r="AE56" s="9">
        <f t="shared" si="14"/>
        <v>-4.401264158438436</v>
      </c>
      <c r="AF56" s="9">
        <f t="shared" si="15"/>
        <v>-5.921203827268695</v>
      </c>
      <c r="AG56" s="9">
        <f t="shared" si="16"/>
        <v>-5.359840304468895</v>
      </c>
      <c r="AH56" s="9">
        <f t="shared" si="17"/>
        <v>-7.13156114660659</v>
      </c>
      <c r="AI56" s="10">
        <f t="shared" si="18"/>
        <v>0.2919776739879794</v>
      </c>
      <c r="AJ56" s="10">
        <f t="shared" si="19"/>
        <v>-0.3364618288590604</v>
      </c>
      <c r="AK56" s="11">
        <f t="shared" si="20"/>
        <v>166842</v>
      </c>
      <c r="AL56" s="10">
        <f t="shared" si="21"/>
        <v>0.05375518718456238</v>
      </c>
    </row>
    <row r="57" spans="1:38" ht="12.75">
      <c r="A57" s="6" t="s">
        <v>396</v>
      </c>
      <c r="B57" s="6" t="s">
        <v>45</v>
      </c>
      <c r="C57" s="7" t="s">
        <v>46</v>
      </c>
      <c r="D57" s="6" t="s">
        <v>54</v>
      </c>
      <c r="E57" s="6" t="s">
        <v>397</v>
      </c>
      <c r="F57" s="6" t="s">
        <v>397</v>
      </c>
      <c r="G57" s="8">
        <v>395021</v>
      </c>
      <c r="H57" s="8">
        <v>2511.699647</v>
      </c>
      <c r="I57" s="8">
        <v>6.358395241</v>
      </c>
      <c r="J57" s="8">
        <v>4467.181649317849</v>
      </c>
      <c r="K57" s="8">
        <v>10.899999618530273</v>
      </c>
      <c r="L57" s="8">
        <v>1955.4820023178495</v>
      </c>
      <c r="M57" s="8">
        <v>4.95032416584903</v>
      </c>
      <c r="N57" s="8">
        <v>396715</v>
      </c>
      <c r="O57" s="8">
        <v>1463.412092</v>
      </c>
      <c r="P57" s="8">
        <v>3.688824703</v>
      </c>
      <c r="Q57" s="8">
        <v>2449.6871942489315</v>
      </c>
      <c r="R57" s="8">
        <v>6.599999904632568</v>
      </c>
      <c r="S57" s="8">
        <v>986.2751022489315</v>
      </c>
      <c r="T57" s="8">
        <v>2.4861048920482753</v>
      </c>
      <c r="U57" s="8">
        <v>498315</v>
      </c>
      <c r="V57" s="8">
        <v>1314.439121</v>
      </c>
      <c r="W57" s="8">
        <v>2.637767518</v>
      </c>
      <c r="X57" s="8">
        <v>2447.806933701587</v>
      </c>
      <c r="Y57" s="8">
        <v>4.800000190734863</v>
      </c>
      <c r="Z57" s="8">
        <v>1133.367812701587</v>
      </c>
      <c r="AA57" s="8">
        <v>2.2744003545981695</v>
      </c>
      <c r="AB57" s="9">
        <f t="shared" si="11"/>
        <v>-4.399215513160534</v>
      </c>
      <c r="AC57" s="9">
        <f t="shared" si="12"/>
        <v>-3.3537497636144664</v>
      </c>
      <c r="AD57" s="9">
        <f t="shared" si="13"/>
        <v>3.3537497636144664</v>
      </c>
      <c r="AE57" s="9">
        <f t="shared" si="14"/>
        <v>-4.100733982938003</v>
      </c>
      <c r="AF57" s="9">
        <f t="shared" si="15"/>
        <v>-3.1845367693249456</v>
      </c>
      <c r="AG57" s="9">
        <f t="shared" si="16"/>
        <v>-3.8886831261178623</v>
      </c>
      <c r="AH57" s="9">
        <f t="shared" si="17"/>
        <v>-0.8900074803600269</v>
      </c>
      <c r="AI57" s="10">
        <f t="shared" si="18"/>
        <v>0.28493009823568183</v>
      </c>
      <c r="AJ57" s="10">
        <f t="shared" si="19"/>
        <v>-0.25610324792357236</v>
      </c>
      <c r="AK57" s="11">
        <f t="shared" si="20"/>
        <v>101600</v>
      </c>
      <c r="AL57" s="10">
        <f t="shared" si="21"/>
        <v>0.1017983736873483</v>
      </c>
    </row>
    <row r="58" spans="1:38" ht="12.75">
      <c r="A58" s="6" t="s">
        <v>168</v>
      </c>
      <c r="B58" s="6" t="s">
        <v>61</v>
      </c>
      <c r="C58" s="7" t="s">
        <v>62</v>
      </c>
      <c r="D58" s="6" t="s">
        <v>47</v>
      </c>
      <c r="E58" s="6" t="s">
        <v>169</v>
      </c>
      <c r="F58" s="6" t="s">
        <v>169</v>
      </c>
      <c r="G58" s="8">
        <v>214951</v>
      </c>
      <c r="H58" s="8">
        <v>6132.629318</v>
      </c>
      <c r="I58" s="8">
        <v>28.53035956</v>
      </c>
      <c r="J58" s="8">
        <v>12982.703632431105</v>
      </c>
      <c r="K58" s="8">
        <v>62.20000076293945</v>
      </c>
      <c r="L58" s="8">
        <v>6850.0743144311045</v>
      </c>
      <c r="M58" s="8">
        <v>31.868073721132284</v>
      </c>
      <c r="N58" s="8">
        <v>213981</v>
      </c>
      <c r="O58" s="8">
        <v>4490.989591</v>
      </c>
      <c r="P58" s="8">
        <v>20.98779607</v>
      </c>
      <c r="Q58" s="8">
        <v>8364.43796056896</v>
      </c>
      <c r="R58" s="8">
        <v>40.599998474121094</v>
      </c>
      <c r="S58" s="8">
        <v>3873.4483695689596</v>
      </c>
      <c r="T58" s="8">
        <v>18.10183319812955</v>
      </c>
      <c r="U58" s="8">
        <v>216361</v>
      </c>
      <c r="V58" s="8">
        <v>3249.538217</v>
      </c>
      <c r="W58" s="8">
        <v>15.01905712</v>
      </c>
      <c r="X58" s="8">
        <v>5675.291528828303</v>
      </c>
      <c r="Y58" s="8">
        <v>26.5</v>
      </c>
      <c r="Z58" s="8">
        <v>2425.753311828303</v>
      </c>
      <c r="AA58" s="8">
        <v>11.211601498552433</v>
      </c>
      <c r="AB58" s="9">
        <f t="shared" si="11"/>
        <v>-3.208244493106569</v>
      </c>
      <c r="AC58" s="9">
        <f t="shared" si="12"/>
        <v>-3.3462125987374365</v>
      </c>
      <c r="AD58" s="9">
        <f t="shared" si="13"/>
        <v>3.3462125987374365</v>
      </c>
      <c r="AE58" s="9">
        <f t="shared" si="14"/>
        <v>-4.2660513950943235</v>
      </c>
      <c r="AF58" s="9">
        <f t="shared" si="15"/>
        <v>-4.266232960322854</v>
      </c>
      <c r="AG58" s="9">
        <f t="shared" si="16"/>
        <v>-5.223277972888255</v>
      </c>
      <c r="AH58" s="9">
        <f t="shared" si="17"/>
        <v>-4.790641245421004</v>
      </c>
      <c r="AI58" s="10">
        <f t="shared" si="18"/>
        <v>0.28439093509831315</v>
      </c>
      <c r="AJ58" s="10">
        <f t="shared" si="19"/>
        <v>-0.011122482837261253</v>
      </c>
      <c r="AK58" s="11">
        <f t="shared" si="20"/>
        <v>2380</v>
      </c>
      <c r="AL58" s="10">
        <f t="shared" si="21"/>
        <v>0.2764315856994824</v>
      </c>
    </row>
    <row r="59" spans="1:38" ht="12.75">
      <c r="A59" s="6" t="s">
        <v>446</v>
      </c>
      <c r="B59" s="6" t="s">
        <v>50</v>
      </c>
      <c r="C59" s="7" t="s">
        <v>57</v>
      </c>
      <c r="D59" s="6" t="s">
        <v>42</v>
      </c>
      <c r="E59" s="6" t="s">
        <v>447</v>
      </c>
      <c r="F59" s="6" t="s">
        <v>447</v>
      </c>
      <c r="G59" s="8">
        <v>1125700</v>
      </c>
      <c r="H59" s="8">
        <v>44950.48684</v>
      </c>
      <c r="I59" s="8">
        <v>39.93114226</v>
      </c>
      <c r="J59" s="8">
        <v>165640.1372187564</v>
      </c>
      <c r="K59" s="8">
        <v>154.8000030517578</v>
      </c>
      <c r="L59" s="8">
        <v>120689.6503787564</v>
      </c>
      <c r="M59" s="8">
        <v>107.21297892756188</v>
      </c>
      <c r="N59" s="8">
        <v>1419278</v>
      </c>
      <c r="O59" s="8">
        <v>51417.09085</v>
      </c>
      <c r="P59" s="8">
        <v>36.22763888</v>
      </c>
      <c r="Q59" s="8">
        <v>173875.05615851522</v>
      </c>
      <c r="R59" s="8">
        <v>130.1999969482422</v>
      </c>
      <c r="S59" s="8">
        <v>122457.96530851521</v>
      </c>
      <c r="T59" s="8">
        <v>86.28187381789557</v>
      </c>
      <c r="U59" s="8">
        <v>1862285</v>
      </c>
      <c r="V59" s="8">
        <v>48333.0794</v>
      </c>
      <c r="W59" s="8">
        <v>25.95364265</v>
      </c>
      <c r="X59" s="8">
        <v>133026.03406807562</v>
      </c>
      <c r="Y59" s="8">
        <v>75.80000305175781</v>
      </c>
      <c r="Z59" s="8">
        <v>84692.95466807562</v>
      </c>
      <c r="AA59" s="8">
        <v>45.47797714532181</v>
      </c>
      <c r="AB59" s="9">
        <f t="shared" si="11"/>
        <v>-2.154222777988926</v>
      </c>
      <c r="AC59" s="9">
        <f t="shared" si="12"/>
        <v>-3.335103608527865</v>
      </c>
      <c r="AD59" s="9">
        <f t="shared" si="13"/>
        <v>3.335103608527865</v>
      </c>
      <c r="AE59" s="9">
        <f t="shared" si="14"/>
        <v>-3.57017823980421</v>
      </c>
      <c r="AF59" s="9">
        <f t="shared" si="15"/>
        <v>-5.409733734264862</v>
      </c>
      <c r="AG59" s="9">
        <f t="shared" si="16"/>
        <v>-4.28794561697834</v>
      </c>
      <c r="AH59" s="9">
        <f t="shared" si="17"/>
        <v>-6.403913491580947</v>
      </c>
      <c r="AI59" s="10">
        <f t="shared" si="18"/>
        <v>0.2835955239597994</v>
      </c>
      <c r="AJ59" s="10">
        <f t="shared" si="19"/>
        <v>-0.31213546606091264</v>
      </c>
      <c r="AK59" s="11">
        <f t="shared" si="20"/>
        <v>443007</v>
      </c>
      <c r="AL59" s="10">
        <f t="shared" si="21"/>
        <v>0.059980278911481784</v>
      </c>
    </row>
    <row r="60" spans="1:38" ht="12.75">
      <c r="A60" s="6" t="s">
        <v>252</v>
      </c>
      <c r="B60" s="6" t="s">
        <v>71</v>
      </c>
      <c r="C60" s="7" t="s">
        <v>108</v>
      </c>
      <c r="D60" s="6" t="s">
        <v>58</v>
      </c>
      <c r="E60" s="6" t="s">
        <v>253</v>
      </c>
      <c r="F60" s="6" t="s">
        <v>254</v>
      </c>
      <c r="G60" s="8">
        <v>174893</v>
      </c>
      <c r="H60" s="8">
        <v>6871.736487</v>
      </c>
      <c r="I60" s="8">
        <v>39.29108933</v>
      </c>
      <c r="J60" s="8">
        <v>24258.633188913685</v>
      </c>
      <c r="K60" s="8">
        <v>144.8000030517578</v>
      </c>
      <c r="L60" s="8">
        <v>17386.896701913684</v>
      </c>
      <c r="M60" s="8">
        <v>99.41448029317174</v>
      </c>
      <c r="N60" s="8">
        <v>161836</v>
      </c>
      <c r="O60" s="8">
        <v>4726.367338</v>
      </c>
      <c r="P60" s="8">
        <v>29.20467225</v>
      </c>
      <c r="Q60" s="8">
        <v>13973.363365937006</v>
      </c>
      <c r="R60" s="8">
        <v>88.0999984741211</v>
      </c>
      <c r="S60" s="8">
        <v>9246.996027937006</v>
      </c>
      <c r="T60" s="8">
        <v>57.13806586876225</v>
      </c>
      <c r="U60" s="8">
        <v>141136</v>
      </c>
      <c r="V60" s="8">
        <v>2958.980703</v>
      </c>
      <c r="W60" s="8">
        <v>20.96545674</v>
      </c>
      <c r="X60" s="8">
        <v>7659.357453295958</v>
      </c>
      <c r="Y60" s="8">
        <v>53.79999923706055</v>
      </c>
      <c r="Z60" s="8">
        <v>4700.376750295958</v>
      </c>
      <c r="AA60" s="8">
        <v>33.30388242755894</v>
      </c>
      <c r="AB60" s="9">
        <f t="shared" si="11"/>
        <v>-3.140607961712453</v>
      </c>
      <c r="AC60" s="9">
        <f t="shared" si="12"/>
        <v>-3.3145253881692525</v>
      </c>
      <c r="AD60" s="9">
        <f t="shared" si="13"/>
        <v>3.3145253881692525</v>
      </c>
      <c r="AE60" s="9">
        <f t="shared" si="14"/>
        <v>-4.950400240202916</v>
      </c>
      <c r="AF60" s="9">
        <f t="shared" si="15"/>
        <v>-4.931990626355744</v>
      </c>
      <c r="AG60" s="9">
        <f t="shared" si="16"/>
        <v>-5.468119002198901</v>
      </c>
      <c r="AH60" s="9">
        <f t="shared" si="17"/>
        <v>-5.397965676340622</v>
      </c>
      <c r="AI60" s="10">
        <f t="shared" si="18"/>
        <v>0.2821197731469149</v>
      </c>
      <c r="AJ60" s="10">
        <f t="shared" si="19"/>
        <v>0.1279072641439482</v>
      </c>
      <c r="AK60" s="11">
        <f t="shared" si="20"/>
        <v>-20700</v>
      </c>
      <c r="AL60" s="10">
        <f t="shared" si="21"/>
        <v>0.37394186879851865</v>
      </c>
    </row>
    <row r="61" spans="1:38" ht="12.75">
      <c r="A61" s="6" t="s">
        <v>374</v>
      </c>
      <c r="B61" s="6" t="s">
        <v>40</v>
      </c>
      <c r="C61" s="7" t="s">
        <v>80</v>
      </c>
      <c r="D61" s="6" t="s">
        <v>54</v>
      </c>
      <c r="E61" s="6" t="s">
        <v>375</v>
      </c>
      <c r="F61" s="6" t="s">
        <v>375</v>
      </c>
      <c r="G61" s="8">
        <v>576637</v>
      </c>
      <c r="H61" s="8">
        <v>11760.04535</v>
      </c>
      <c r="I61" s="8">
        <v>20.3941914</v>
      </c>
      <c r="J61" s="8">
        <v>24517.543474103753</v>
      </c>
      <c r="K61" s="8">
        <v>44.599998474121094</v>
      </c>
      <c r="L61" s="8">
        <v>12757.498124103753</v>
      </c>
      <c r="M61" s="8">
        <v>22.123967286358234</v>
      </c>
      <c r="N61" s="8">
        <v>556741</v>
      </c>
      <c r="O61" s="8">
        <v>7411.702473</v>
      </c>
      <c r="P61" s="8">
        <v>13.3126579</v>
      </c>
      <c r="Q61" s="8">
        <v>15058.92520062434</v>
      </c>
      <c r="R61" s="8">
        <v>25.799999237060547</v>
      </c>
      <c r="S61" s="8">
        <v>7647.22272762434</v>
      </c>
      <c r="T61" s="8">
        <v>13.735691690793995</v>
      </c>
      <c r="U61" s="8">
        <v>594567</v>
      </c>
      <c r="V61" s="8">
        <v>5690.525195</v>
      </c>
      <c r="W61" s="8">
        <v>9.570872913</v>
      </c>
      <c r="X61" s="8">
        <v>11539.657515340929</v>
      </c>
      <c r="Y61" s="8">
        <v>17.5</v>
      </c>
      <c r="Z61" s="8">
        <v>5849.132320340928</v>
      </c>
      <c r="AA61" s="8">
        <v>9.837633639843665</v>
      </c>
      <c r="AB61" s="9">
        <f t="shared" si="11"/>
        <v>-3.782628551132362</v>
      </c>
      <c r="AC61" s="9">
        <f t="shared" si="12"/>
        <v>-3.299908896473759</v>
      </c>
      <c r="AD61" s="9">
        <f t="shared" si="13"/>
        <v>3.299908896473759</v>
      </c>
      <c r="AE61" s="9">
        <f t="shared" si="14"/>
        <v>-4.67766471942009</v>
      </c>
      <c r="AF61" s="9">
        <f t="shared" si="15"/>
        <v>-3.8817358142680627</v>
      </c>
      <c r="AG61" s="9">
        <f t="shared" si="16"/>
        <v>-4.052231575471231</v>
      </c>
      <c r="AH61" s="9">
        <f t="shared" si="17"/>
        <v>-3.337824796145445</v>
      </c>
      <c r="AI61" s="10">
        <f t="shared" si="18"/>
        <v>0.28106971688951754</v>
      </c>
      <c r="AJ61" s="10">
        <f t="shared" si="19"/>
        <v>-0.06794182573225252</v>
      </c>
      <c r="AK61" s="11">
        <f t="shared" si="20"/>
        <v>37826</v>
      </c>
      <c r="AL61" s="10">
        <f t="shared" si="21"/>
        <v>0.23222428102990583</v>
      </c>
    </row>
    <row r="62" spans="1:38" ht="12.75">
      <c r="A62" s="6" t="s">
        <v>211</v>
      </c>
      <c r="B62" s="6" t="s">
        <v>61</v>
      </c>
      <c r="C62" s="7" t="s">
        <v>62</v>
      </c>
      <c r="D62" s="6" t="s">
        <v>58</v>
      </c>
      <c r="E62" s="6" t="s">
        <v>212</v>
      </c>
      <c r="F62" s="6" t="s">
        <v>212</v>
      </c>
      <c r="G62" s="8">
        <v>18180</v>
      </c>
      <c r="H62" s="8">
        <v>612.7804109</v>
      </c>
      <c r="I62" s="8">
        <v>33.70629323</v>
      </c>
      <c r="J62" s="8">
        <v>1277.403384277032</v>
      </c>
      <c r="K62" s="8">
        <v>65.80000305175781</v>
      </c>
      <c r="L62" s="8">
        <v>664.622973377032</v>
      </c>
      <c r="M62" s="8">
        <v>36.55791932766953</v>
      </c>
      <c r="N62" s="8">
        <v>15411</v>
      </c>
      <c r="O62" s="8">
        <v>408.5633013</v>
      </c>
      <c r="P62" s="8">
        <v>26.51114797</v>
      </c>
      <c r="Q62" s="8">
        <v>745.4706746901447</v>
      </c>
      <c r="R62" s="8">
        <v>46.79999923706055</v>
      </c>
      <c r="S62" s="8">
        <v>336.90737339014476</v>
      </c>
      <c r="T62" s="8">
        <v>21.861486820462314</v>
      </c>
      <c r="U62" s="8">
        <v>13624</v>
      </c>
      <c r="V62" s="8">
        <v>259.8562087</v>
      </c>
      <c r="W62" s="8">
        <v>19.0734152</v>
      </c>
      <c r="X62" s="8">
        <v>342.4496704522444</v>
      </c>
      <c r="Y62" s="8">
        <v>30.399999618530273</v>
      </c>
      <c r="Z62" s="8">
        <v>82.59346175224437</v>
      </c>
      <c r="AA62" s="8">
        <v>6.062350392854108</v>
      </c>
      <c r="AB62" s="9">
        <f t="shared" si="11"/>
        <v>-2.846945357519339</v>
      </c>
      <c r="AC62" s="9">
        <f t="shared" si="12"/>
        <v>-3.2926983149498907</v>
      </c>
      <c r="AD62" s="9">
        <f t="shared" si="13"/>
        <v>3.2926983149498907</v>
      </c>
      <c r="AE62" s="9">
        <f t="shared" si="14"/>
        <v>-3.8608864442336945</v>
      </c>
      <c r="AF62" s="9">
        <f t="shared" si="15"/>
        <v>-4.314405907576462</v>
      </c>
      <c r="AG62" s="9">
        <f t="shared" si="16"/>
        <v>-8.984001276529632</v>
      </c>
      <c r="AH62" s="9">
        <f t="shared" si="17"/>
        <v>-12.826289175183653</v>
      </c>
      <c r="AI62" s="10">
        <f t="shared" si="18"/>
        <v>0.28055113940809107</v>
      </c>
      <c r="AJ62" s="10">
        <f t="shared" si="19"/>
        <v>0.11595613522808383</v>
      </c>
      <c r="AK62" s="11">
        <f t="shared" si="20"/>
        <v>-1787</v>
      </c>
      <c r="AL62" s="10">
        <f t="shared" si="21"/>
        <v>0.36397564863714293</v>
      </c>
    </row>
    <row r="63" spans="1:38" ht="12.75">
      <c r="A63" s="6" t="s">
        <v>323</v>
      </c>
      <c r="B63" s="6" t="s">
        <v>45</v>
      </c>
      <c r="C63" s="7" t="s">
        <v>46</v>
      </c>
      <c r="D63" s="6" t="s">
        <v>54</v>
      </c>
      <c r="E63" s="6" t="s">
        <v>324</v>
      </c>
      <c r="F63" s="6" t="s">
        <v>324</v>
      </c>
      <c r="G63" s="8">
        <v>58521</v>
      </c>
      <c r="H63" s="8">
        <v>234.9444501</v>
      </c>
      <c r="I63" s="8">
        <v>4.01470327</v>
      </c>
      <c r="J63" s="8">
        <v>498.48748582880535</v>
      </c>
      <c r="K63" s="8">
        <v>8.5</v>
      </c>
      <c r="L63" s="8">
        <v>263.5430357288053</v>
      </c>
      <c r="M63" s="8">
        <v>4.503392555301606</v>
      </c>
      <c r="N63" s="8">
        <v>57809</v>
      </c>
      <c r="O63" s="8">
        <v>156.7504297</v>
      </c>
      <c r="P63" s="8">
        <v>2.711522942</v>
      </c>
      <c r="Q63" s="8">
        <v>287.3394457130475</v>
      </c>
      <c r="R63" s="8">
        <v>4.900000095367432</v>
      </c>
      <c r="S63" s="8">
        <v>130.58901601304748</v>
      </c>
      <c r="T63" s="8">
        <v>2.2589737932337086</v>
      </c>
      <c r="U63" s="8">
        <v>60495</v>
      </c>
      <c r="V63" s="8">
        <v>118.1691321</v>
      </c>
      <c r="W63" s="8">
        <v>1.95337023</v>
      </c>
      <c r="X63" s="8">
        <v>214.43860180790756</v>
      </c>
      <c r="Y63" s="8">
        <v>3.4000000953674316</v>
      </c>
      <c r="Z63" s="8">
        <v>96.26946970790756</v>
      </c>
      <c r="AA63" s="8">
        <v>1.5913624218184572</v>
      </c>
      <c r="AB63" s="9">
        <f t="shared" si="11"/>
        <v>-3.602036177458786</v>
      </c>
      <c r="AC63" s="9">
        <f t="shared" si="12"/>
        <v>-3.2795424444171757</v>
      </c>
      <c r="AD63" s="9">
        <f t="shared" si="13"/>
        <v>3.2795424444171757</v>
      </c>
      <c r="AE63" s="9">
        <f t="shared" si="14"/>
        <v>-4.581453519124555</v>
      </c>
      <c r="AF63" s="9">
        <f t="shared" si="15"/>
        <v>-3.6545976490796197</v>
      </c>
      <c r="AG63" s="9">
        <f t="shared" si="16"/>
        <v>-5.201202477580185</v>
      </c>
      <c r="AH63" s="9">
        <f t="shared" si="17"/>
        <v>-3.5032011797344955</v>
      </c>
      <c r="AI63" s="10">
        <f t="shared" si="18"/>
        <v>0.279604018928489</v>
      </c>
      <c r="AJ63" s="10">
        <f t="shared" si="19"/>
        <v>-0.046463353457074155</v>
      </c>
      <c r="AK63" s="11">
        <f t="shared" si="20"/>
        <v>2686</v>
      </c>
      <c r="AL63" s="10">
        <f t="shared" si="21"/>
        <v>0.24613200534020616</v>
      </c>
    </row>
    <row r="64" spans="1:38" ht="12.75">
      <c r="A64" s="6" t="s">
        <v>459</v>
      </c>
      <c r="B64" s="6" t="s">
        <v>71</v>
      </c>
      <c r="C64" s="7" t="s">
        <v>108</v>
      </c>
      <c r="D64" s="6" t="s">
        <v>58</v>
      </c>
      <c r="E64" s="6" t="s">
        <v>460</v>
      </c>
      <c r="F64" s="6" t="s">
        <v>461</v>
      </c>
      <c r="G64" s="8">
        <v>2003639</v>
      </c>
      <c r="H64" s="8">
        <v>45371.3141</v>
      </c>
      <c r="I64" s="8">
        <v>22.64445546</v>
      </c>
      <c r="J64" s="8">
        <v>98666.51578010627</v>
      </c>
      <c r="K64" s="8">
        <v>51.20000076293945</v>
      </c>
      <c r="L64" s="8">
        <v>53295.20168010627</v>
      </c>
      <c r="M64" s="8">
        <v>26.599203589122727</v>
      </c>
      <c r="N64" s="8">
        <v>1379232</v>
      </c>
      <c r="O64" s="8">
        <v>23518.32803</v>
      </c>
      <c r="P64" s="8">
        <v>17.05175636</v>
      </c>
      <c r="Q64" s="8">
        <v>42118.21756615265</v>
      </c>
      <c r="R64" s="8">
        <v>35</v>
      </c>
      <c r="S64" s="8">
        <v>18599.88953615265</v>
      </c>
      <c r="T64" s="8">
        <v>13.485685900669827</v>
      </c>
      <c r="U64" s="8">
        <v>1466588</v>
      </c>
      <c r="V64" s="8">
        <v>18020.41342</v>
      </c>
      <c r="W64" s="8">
        <v>12.28730456</v>
      </c>
      <c r="X64" s="8">
        <v>34497.48762470515</v>
      </c>
      <c r="Y64" s="8">
        <v>23.299999237060547</v>
      </c>
      <c r="Z64" s="8">
        <v>16477.07420470515</v>
      </c>
      <c r="AA64" s="8">
        <v>11.234971378945653</v>
      </c>
      <c r="AB64" s="9">
        <f t="shared" si="11"/>
        <v>-3.0567422507896254</v>
      </c>
      <c r="AC64" s="9">
        <f t="shared" si="12"/>
        <v>-3.276866309891642</v>
      </c>
      <c r="AD64" s="9">
        <f t="shared" si="13"/>
        <v>3.276866309891642</v>
      </c>
      <c r="AE64" s="9">
        <f t="shared" si="14"/>
        <v>-3.9364310955957564</v>
      </c>
      <c r="AF64" s="9">
        <f t="shared" si="15"/>
        <v>-4.068947336619419</v>
      </c>
      <c r="AG64" s="9">
        <f t="shared" si="16"/>
        <v>-4.309249584686083</v>
      </c>
      <c r="AH64" s="9">
        <f t="shared" si="17"/>
        <v>-1.825974611270404</v>
      </c>
      <c r="AI64" s="10">
        <f t="shared" si="18"/>
        <v>0.27941120547420245</v>
      </c>
      <c r="AJ64" s="10">
        <f t="shared" si="19"/>
        <v>-0.06333669752441938</v>
      </c>
      <c r="AK64" s="11">
        <f t="shared" si="20"/>
        <v>87356</v>
      </c>
      <c r="AL64" s="10">
        <f t="shared" si="21"/>
        <v>0.23377149102550382</v>
      </c>
    </row>
    <row r="65" spans="1:38" ht="12.75">
      <c r="A65" s="6" t="s">
        <v>299</v>
      </c>
      <c r="B65" s="6" t="s">
        <v>40</v>
      </c>
      <c r="C65" s="7" t="s">
        <v>51</v>
      </c>
      <c r="D65" s="6" t="s">
        <v>58</v>
      </c>
      <c r="E65" s="6" t="s">
        <v>300</v>
      </c>
      <c r="F65" s="6" t="s">
        <v>300</v>
      </c>
      <c r="G65" s="8">
        <v>731502</v>
      </c>
      <c r="H65" s="8">
        <v>26224.57343</v>
      </c>
      <c r="I65" s="8">
        <v>35.85030996</v>
      </c>
      <c r="J65" s="8">
        <v>60533.42563467785</v>
      </c>
      <c r="K65" s="8">
        <v>85.9000015258789</v>
      </c>
      <c r="L65" s="8">
        <v>34308.85220467785</v>
      </c>
      <c r="M65" s="8">
        <v>46.90192535998241</v>
      </c>
      <c r="N65" s="8">
        <v>630054</v>
      </c>
      <c r="O65" s="8">
        <v>16802.03036</v>
      </c>
      <c r="P65" s="8">
        <v>26.66760366</v>
      </c>
      <c r="Q65" s="8">
        <v>34717.28857610301</v>
      </c>
      <c r="R65" s="8">
        <v>55.29999923706055</v>
      </c>
      <c r="S65" s="8">
        <v>17915.25821610301</v>
      </c>
      <c r="T65" s="8">
        <v>28.434480562147073</v>
      </c>
      <c r="U65" s="8">
        <v>623428</v>
      </c>
      <c r="V65" s="8">
        <v>11982.66217</v>
      </c>
      <c r="W65" s="8">
        <v>19.22060313</v>
      </c>
      <c r="X65" s="8">
        <v>22679.350275509045</v>
      </c>
      <c r="Y65" s="8">
        <v>35.5</v>
      </c>
      <c r="Z65" s="8">
        <v>10696.688105509045</v>
      </c>
      <c r="AA65" s="8">
        <v>17.157856409255032</v>
      </c>
      <c r="AB65" s="9">
        <f t="shared" si="11"/>
        <v>-3.1168471482528832</v>
      </c>
      <c r="AC65" s="9">
        <f t="shared" si="12"/>
        <v>-3.274666992556927</v>
      </c>
      <c r="AD65" s="9">
        <f t="shared" si="13"/>
        <v>3.274666992556927</v>
      </c>
      <c r="AE65" s="9">
        <f t="shared" si="14"/>
        <v>-4.418255751361363</v>
      </c>
      <c r="AF65" s="9">
        <f t="shared" si="15"/>
        <v>-4.432401982505454</v>
      </c>
      <c r="AG65" s="9">
        <f t="shared" si="16"/>
        <v>-5.0280127933995375</v>
      </c>
      <c r="AH65" s="9">
        <f t="shared" si="17"/>
        <v>-5.051463446581463</v>
      </c>
      <c r="AI65" s="10">
        <f t="shared" si="18"/>
        <v>0.27925270770279625</v>
      </c>
      <c r="AJ65" s="10">
        <f t="shared" si="19"/>
        <v>0.010516558898126192</v>
      </c>
      <c r="AK65" s="11">
        <f t="shared" si="20"/>
        <v>-6626</v>
      </c>
      <c r="AL65" s="10">
        <f t="shared" si="21"/>
        <v>0.28683248909449066</v>
      </c>
    </row>
    <row r="66" spans="1:38" ht="12.75">
      <c r="A66" s="6" t="s">
        <v>195</v>
      </c>
      <c r="B66" s="6" t="s">
        <v>45</v>
      </c>
      <c r="C66" s="7" t="s">
        <v>68</v>
      </c>
      <c r="D66" s="6" t="s">
        <v>58</v>
      </c>
      <c r="E66" s="6" t="s">
        <v>196</v>
      </c>
      <c r="F66" s="6" t="s">
        <v>196</v>
      </c>
      <c r="G66" s="8">
        <v>89459</v>
      </c>
      <c r="H66" s="8">
        <v>2399.659024</v>
      </c>
      <c r="I66" s="8">
        <v>26.82412081</v>
      </c>
      <c r="J66" s="8">
        <v>4384.270816929035</v>
      </c>
      <c r="K66" s="8">
        <v>46.79999923706055</v>
      </c>
      <c r="L66" s="8">
        <v>1984.6117929290353</v>
      </c>
      <c r="M66" s="8">
        <v>22.184596216468275</v>
      </c>
      <c r="N66" s="8">
        <v>57296</v>
      </c>
      <c r="O66" s="8">
        <v>1190.933679</v>
      </c>
      <c r="P66" s="8">
        <v>20.78563388</v>
      </c>
      <c r="Q66" s="8">
        <v>1718.9724643366503</v>
      </c>
      <c r="R66" s="8">
        <v>33.400001525878906</v>
      </c>
      <c r="S66" s="8">
        <v>528.0387853366503</v>
      </c>
      <c r="T66" s="8">
        <v>9.215979917213248</v>
      </c>
      <c r="U66" s="8">
        <v>51794</v>
      </c>
      <c r="V66" s="8">
        <v>778.3695927</v>
      </c>
      <c r="W66" s="8">
        <v>15.02818073</v>
      </c>
      <c r="X66" s="8">
        <v>1214.5898026758714</v>
      </c>
      <c r="Y66" s="8">
        <v>22.399999618530273</v>
      </c>
      <c r="Z66" s="8">
        <v>436.2202099758714</v>
      </c>
      <c r="AA66" s="8">
        <v>8.42221512097678</v>
      </c>
      <c r="AB66" s="9">
        <f aca="true" t="shared" si="22" ref="AB66:AB97">100*(LN(W66/I66)/(2010-1990))</f>
        <v>-2.896871795496075</v>
      </c>
      <c r="AC66" s="9">
        <f aca="true" t="shared" si="23" ref="AC66:AC97">100*(LN(W66/P66)/(2010-2000))</f>
        <v>-3.243349153754656</v>
      </c>
      <c r="AD66" s="9">
        <f aca="true" t="shared" si="24" ref="AD66:AD97">AC66*-1</f>
        <v>3.243349153754656</v>
      </c>
      <c r="AE66" s="9">
        <f aca="true" t="shared" si="25" ref="AE66:AE97">100*(LN(Y66/K66)/(2010-1990))</f>
        <v>-3.684111223951901</v>
      </c>
      <c r="AF66" s="9">
        <f aca="true" t="shared" si="26" ref="AF66:AF97">100*(LN(Y66/R66)/(2010-2000))</f>
        <v>-3.9949500383655536</v>
      </c>
      <c r="AG66" s="9">
        <f aca="true" t="shared" si="27" ref="AG66:AG97">100*(LN(AA66/M66)/(2010-1990))</f>
        <v>-4.842626558820508</v>
      </c>
      <c r="AH66" s="9">
        <f aca="true" t="shared" si="28" ref="AH66:AH97">100*(LN(AA66/T66)/(2010-2000))</f>
        <v>-0.9006605267337492</v>
      </c>
      <c r="AI66" s="10">
        <f aca="true" t="shared" si="29" ref="AI66:AI97">((P66-W66)/P66)</f>
        <v>0.2769919446882896</v>
      </c>
      <c r="AJ66" s="10">
        <f aca="true" t="shared" si="30" ref="AJ66:AJ97">((N66-U66)/N66)</f>
        <v>0.09602764590896398</v>
      </c>
      <c r="AK66" s="11">
        <f aca="true" t="shared" si="31" ref="AK66:AK97">U66-N66</f>
        <v>-5502</v>
      </c>
      <c r="AL66" s="10">
        <f aca="true" t="shared" si="32" ref="AL66:AL97">((O66-V66)/O66)</f>
        <v>0.34642070635404376</v>
      </c>
    </row>
    <row r="67" spans="1:38" ht="12.75">
      <c r="A67" s="6" t="s">
        <v>270</v>
      </c>
      <c r="B67" s="6" t="s">
        <v>50</v>
      </c>
      <c r="C67" s="7" t="s">
        <v>57</v>
      </c>
      <c r="D67" s="6" t="s">
        <v>42</v>
      </c>
      <c r="E67" s="6" t="s">
        <v>271</v>
      </c>
      <c r="F67" s="6" t="s">
        <v>271</v>
      </c>
      <c r="G67" s="8">
        <v>510920</v>
      </c>
      <c r="H67" s="8">
        <v>20351.06072</v>
      </c>
      <c r="I67" s="8">
        <v>39.83218648</v>
      </c>
      <c r="J67" s="8">
        <v>78073.12114574983</v>
      </c>
      <c r="K67" s="8">
        <v>158.8000030517578</v>
      </c>
      <c r="L67" s="8">
        <v>57722.06042574983</v>
      </c>
      <c r="M67" s="8">
        <v>112.97670951567726</v>
      </c>
      <c r="N67" s="8">
        <v>630107</v>
      </c>
      <c r="O67" s="8">
        <v>19365.63902</v>
      </c>
      <c r="P67" s="8">
        <v>30.73388967</v>
      </c>
      <c r="Q67" s="8">
        <v>62070.479310204</v>
      </c>
      <c r="R67" s="8">
        <v>101.5</v>
      </c>
      <c r="S67" s="8">
        <v>42704.840290203996</v>
      </c>
      <c r="T67" s="8">
        <v>67.77394996437746</v>
      </c>
      <c r="U67" s="8">
        <v>731909</v>
      </c>
      <c r="V67" s="8">
        <v>16341.18904</v>
      </c>
      <c r="W67" s="8">
        <v>22.32680434</v>
      </c>
      <c r="X67" s="8">
        <v>44051.28451753342</v>
      </c>
      <c r="Y67" s="8">
        <v>62.099998474121094</v>
      </c>
      <c r="Z67" s="8">
        <v>27710.095477533425</v>
      </c>
      <c r="AA67" s="8">
        <v>37.86002833348603</v>
      </c>
      <c r="AB67" s="9">
        <f t="shared" si="22"/>
        <v>-2.89443672997333</v>
      </c>
      <c r="AC67" s="9">
        <f t="shared" si="23"/>
        <v>-3.195779987940946</v>
      </c>
      <c r="AD67" s="9">
        <f t="shared" si="24"/>
        <v>3.195779987940946</v>
      </c>
      <c r="AE67" s="9">
        <f t="shared" si="25"/>
        <v>-4.694498018312699</v>
      </c>
      <c r="AF67" s="9">
        <f t="shared" si="26"/>
        <v>-4.913128341137282</v>
      </c>
      <c r="AG67" s="9">
        <f t="shared" si="27"/>
        <v>-5.466428964159011</v>
      </c>
      <c r="AH67" s="9">
        <f t="shared" si="28"/>
        <v>-5.8228200814477535</v>
      </c>
      <c r="AI67" s="10">
        <f t="shared" si="29"/>
        <v>0.2735444624897686</v>
      </c>
      <c r="AJ67" s="10">
        <f t="shared" si="30"/>
        <v>-0.1615630361192623</v>
      </c>
      <c r="AK67" s="11">
        <f t="shared" si="31"/>
        <v>101802</v>
      </c>
      <c r="AL67" s="10">
        <f t="shared" si="32"/>
        <v>0.1561761001987323</v>
      </c>
    </row>
    <row r="68" spans="1:38" ht="12.75">
      <c r="A68" s="6" t="s">
        <v>205</v>
      </c>
      <c r="B68" s="6" t="s">
        <v>61</v>
      </c>
      <c r="C68" s="7" t="s">
        <v>62</v>
      </c>
      <c r="D68" s="6" t="s">
        <v>58</v>
      </c>
      <c r="E68" s="6" t="s">
        <v>206</v>
      </c>
      <c r="F68" s="6" t="s">
        <v>206</v>
      </c>
      <c r="G68" s="8">
        <v>349947</v>
      </c>
      <c r="H68" s="8">
        <v>9778.374225</v>
      </c>
      <c r="I68" s="8">
        <v>27.94244335</v>
      </c>
      <c r="J68" s="8">
        <v>25720.361956889872</v>
      </c>
      <c r="K68" s="8">
        <v>77.9000015258789</v>
      </c>
      <c r="L68" s="8">
        <v>15941.987731889873</v>
      </c>
      <c r="M68" s="8">
        <v>45.55543477123642</v>
      </c>
      <c r="N68" s="8">
        <v>412904</v>
      </c>
      <c r="O68" s="8">
        <v>8322.907093</v>
      </c>
      <c r="P68" s="8">
        <v>20.15700282</v>
      </c>
      <c r="Q68" s="8">
        <v>19183.030682020395</v>
      </c>
      <c r="R68" s="8">
        <v>48.5</v>
      </c>
      <c r="S68" s="8">
        <v>10860.123589020395</v>
      </c>
      <c r="T68" s="8">
        <v>26.30181250126033</v>
      </c>
      <c r="U68" s="8">
        <v>466567</v>
      </c>
      <c r="V68" s="8">
        <v>6832.145263</v>
      </c>
      <c r="W68" s="8">
        <v>14.6434387</v>
      </c>
      <c r="X68" s="8">
        <v>14340.153882909271</v>
      </c>
      <c r="Y68" s="8">
        <v>31.799997329711914</v>
      </c>
      <c r="Z68" s="8">
        <v>7508.008619909271</v>
      </c>
      <c r="AA68" s="8">
        <v>16.092026696935854</v>
      </c>
      <c r="AB68" s="9">
        <f t="shared" si="22"/>
        <v>-3.2307721753293834</v>
      </c>
      <c r="AC68" s="9">
        <f t="shared" si="23"/>
        <v>-3.195593976758366</v>
      </c>
      <c r="AD68" s="9">
        <f t="shared" si="24"/>
        <v>3.195593976758366</v>
      </c>
      <c r="AE68" s="9">
        <f t="shared" si="25"/>
        <v>-4.479798833247804</v>
      </c>
      <c r="AF68" s="9">
        <f t="shared" si="26"/>
        <v>-4.220975921286334</v>
      </c>
      <c r="AG68" s="9">
        <f t="shared" si="27"/>
        <v>-5.203030089451099</v>
      </c>
      <c r="AH68" s="9">
        <f t="shared" si="28"/>
        <v>-4.913139401015278</v>
      </c>
      <c r="AI68" s="10">
        <f t="shared" si="29"/>
        <v>0.273530949478728</v>
      </c>
      <c r="AJ68" s="10">
        <f t="shared" si="30"/>
        <v>-0.12996483444093543</v>
      </c>
      <c r="AK68" s="11">
        <f t="shared" si="31"/>
        <v>53663</v>
      </c>
      <c r="AL68" s="10">
        <f t="shared" si="32"/>
        <v>0.17911551977479218</v>
      </c>
    </row>
    <row r="69" spans="1:38" ht="12.75">
      <c r="A69" s="6" t="s">
        <v>223</v>
      </c>
      <c r="B69" s="6" t="s">
        <v>83</v>
      </c>
      <c r="C69" s="7" t="s">
        <v>108</v>
      </c>
      <c r="D69" s="6" t="s">
        <v>58</v>
      </c>
      <c r="E69" s="6" t="s">
        <v>224</v>
      </c>
      <c r="F69" s="6" t="s">
        <v>224</v>
      </c>
      <c r="G69" s="8">
        <v>4774905</v>
      </c>
      <c r="H69" s="8">
        <v>149183.9607</v>
      </c>
      <c r="I69" s="8">
        <v>31.24333587</v>
      </c>
      <c r="J69" s="8">
        <v>403217.6382758266</v>
      </c>
      <c r="K69" s="8">
        <v>85</v>
      </c>
      <c r="L69" s="8">
        <v>254033.6775758266</v>
      </c>
      <c r="M69" s="8">
        <v>53.20182863864864</v>
      </c>
      <c r="N69" s="8">
        <v>4577620</v>
      </c>
      <c r="O69" s="8">
        <v>105319.3049</v>
      </c>
      <c r="P69" s="8">
        <v>23.00743726</v>
      </c>
      <c r="Q69" s="8">
        <v>240210.56998781493</v>
      </c>
      <c r="R69" s="8">
        <v>54</v>
      </c>
      <c r="S69" s="8">
        <v>134891.26508781494</v>
      </c>
      <c r="T69" s="8">
        <v>29.467554119349124</v>
      </c>
      <c r="U69" s="8">
        <v>4371818</v>
      </c>
      <c r="V69" s="8">
        <v>73404.35112</v>
      </c>
      <c r="W69" s="8">
        <v>16.79034926</v>
      </c>
      <c r="X69" s="8">
        <v>151410.3045179777</v>
      </c>
      <c r="Y69" s="8">
        <v>35.29999923706055</v>
      </c>
      <c r="Z69" s="8">
        <v>78005.95339797769</v>
      </c>
      <c r="AA69" s="8">
        <v>17.842909608308876</v>
      </c>
      <c r="AB69" s="9">
        <f t="shared" si="22"/>
        <v>-3.1050091437008924</v>
      </c>
      <c r="AC69" s="9">
        <f t="shared" si="23"/>
        <v>-3.1501325024953135</v>
      </c>
      <c r="AD69" s="9">
        <f t="shared" si="24"/>
        <v>3.1501325024953135</v>
      </c>
      <c r="AE69" s="9">
        <f t="shared" si="25"/>
        <v>-4.393841570820406</v>
      </c>
      <c r="AF69" s="9">
        <f t="shared" si="26"/>
        <v>-4.251011042380392</v>
      </c>
      <c r="AG69" s="9">
        <f t="shared" si="27"/>
        <v>-5.4624328008713325</v>
      </c>
      <c r="AH69" s="9">
        <f t="shared" si="28"/>
        <v>-5.016835892049299</v>
      </c>
      <c r="AI69" s="10">
        <f t="shared" si="29"/>
        <v>0.2702207955515685</v>
      </c>
      <c r="AJ69" s="10">
        <f t="shared" si="30"/>
        <v>0.04495829710635658</v>
      </c>
      <c r="AK69" s="11">
        <f t="shared" si="31"/>
        <v>-205802</v>
      </c>
      <c r="AL69" s="10">
        <f t="shared" si="32"/>
        <v>0.3030304255264791</v>
      </c>
    </row>
    <row r="70" spans="1:38" ht="12.75">
      <c r="A70" s="6" t="s">
        <v>410</v>
      </c>
      <c r="B70" s="6" t="s">
        <v>40</v>
      </c>
      <c r="C70" s="7" t="s">
        <v>80</v>
      </c>
      <c r="D70" s="6" t="s">
        <v>58</v>
      </c>
      <c r="E70" s="6" t="s">
        <v>411</v>
      </c>
      <c r="F70" s="6" t="s">
        <v>412</v>
      </c>
      <c r="G70" s="8">
        <v>441722</v>
      </c>
      <c r="H70" s="8">
        <v>8156.806059</v>
      </c>
      <c r="I70" s="8">
        <v>18.46592667</v>
      </c>
      <c r="J70" s="8">
        <v>16799.59921949284</v>
      </c>
      <c r="K70" s="8">
        <v>38.20000076293945</v>
      </c>
      <c r="L70" s="8">
        <v>8642.793160492842</v>
      </c>
      <c r="M70" s="8">
        <v>19.56613698319948</v>
      </c>
      <c r="N70" s="8">
        <v>448921</v>
      </c>
      <c r="O70" s="8">
        <v>5525.107452</v>
      </c>
      <c r="P70" s="8">
        <v>12.30752728</v>
      </c>
      <c r="Q70" s="8">
        <v>10420.773016419287</v>
      </c>
      <c r="R70" s="8">
        <v>23</v>
      </c>
      <c r="S70" s="8">
        <v>4895.665564419287</v>
      </c>
      <c r="T70" s="8">
        <v>10.905405548903452</v>
      </c>
      <c r="U70" s="8">
        <v>465140</v>
      </c>
      <c r="V70" s="8">
        <v>4181.473295</v>
      </c>
      <c r="W70" s="8">
        <v>8.98970911</v>
      </c>
      <c r="X70" s="8">
        <v>7788.273729360804</v>
      </c>
      <c r="Y70" s="8">
        <v>16</v>
      </c>
      <c r="Z70" s="8">
        <v>3606.8004343608045</v>
      </c>
      <c r="AA70" s="8">
        <v>7.754225468376842</v>
      </c>
      <c r="AB70" s="9">
        <f t="shared" si="22"/>
        <v>-3.5992337068196947</v>
      </c>
      <c r="AC70" s="9">
        <f t="shared" si="23"/>
        <v>-3.141305582857714</v>
      </c>
      <c r="AD70" s="9">
        <f t="shared" si="24"/>
        <v>3.141305582857714</v>
      </c>
      <c r="AE70" s="9">
        <f t="shared" si="25"/>
        <v>-4.351234066724925</v>
      </c>
      <c r="AF70" s="9">
        <f t="shared" si="26"/>
        <v>-3.6290549368936844</v>
      </c>
      <c r="AG70" s="9">
        <f t="shared" si="27"/>
        <v>-4.6278122529113865</v>
      </c>
      <c r="AH70" s="9">
        <f t="shared" si="28"/>
        <v>-3.4102067171227413</v>
      </c>
      <c r="AI70" s="10">
        <f t="shared" si="29"/>
        <v>0.2695763409268674</v>
      </c>
      <c r="AJ70" s="10">
        <f t="shared" si="30"/>
        <v>-0.036128851178715185</v>
      </c>
      <c r="AK70" s="11">
        <f t="shared" si="31"/>
        <v>16219</v>
      </c>
      <c r="AL70" s="10">
        <f t="shared" si="32"/>
        <v>0.24318697304495435</v>
      </c>
    </row>
    <row r="71" spans="1:38" ht="12.75">
      <c r="A71" s="6" t="s">
        <v>162</v>
      </c>
      <c r="B71" s="6" t="s">
        <v>45</v>
      </c>
      <c r="C71" s="7" t="s">
        <v>46</v>
      </c>
      <c r="D71" s="6" t="s">
        <v>54</v>
      </c>
      <c r="E71" s="6" t="s">
        <v>163</v>
      </c>
      <c r="F71" s="6" t="s">
        <v>163</v>
      </c>
      <c r="G71" s="8">
        <v>62555</v>
      </c>
      <c r="H71" s="8">
        <v>271.2099876</v>
      </c>
      <c r="I71" s="8">
        <v>4.335544522</v>
      </c>
      <c r="J71" s="8">
        <v>563.7735472783829</v>
      </c>
      <c r="K71" s="8">
        <v>8.699999809265137</v>
      </c>
      <c r="L71" s="8">
        <v>292.56355967838294</v>
      </c>
      <c r="M71" s="8">
        <v>4.676901281726209</v>
      </c>
      <c r="N71" s="8">
        <v>65843</v>
      </c>
      <c r="O71" s="8">
        <v>224.6593874</v>
      </c>
      <c r="P71" s="8">
        <v>3.412046647</v>
      </c>
      <c r="Q71" s="8">
        <v>360.0897703125595</v>
      </c>
      <c r="R71" s="8">
        <v>5.599999904632568</v>
      </c>
      <c r="S71" s="8">
        <v>135.43038291255948</v>
      </c>
      <c r="T71" s="8">
        <v>2.056868352179571</v>
      </c>
      <c r="U71" s="8">
        <v>63822</v>
      </c>
      <c r="V71" s="8">
        <v>159.1718973</v>
      </c>
      <c r="W71" s="8">
        <v>2.493997325</v>
      </c>
      <c r="X71" s="8">
        <v>258.6104072674602</v>
      </c>
      <c r="Y71" s="8">
        <v>3.9000000953674316</v>
      </c>
      <c r="Z71" s="8">
        <v>99.43850996746016</v>
      </c>
      <c r="AA71" s="8">
        <v>1.5580600728190932</v>
      </c>
      <c r="AB71" s="9">
        <f t="shared" si="22"/>
        <v>-2.764802191361824</v>
      </c>
      <c r="AC71" s="9">
        <f t="shared" si="23"/>
        <v>-3.134255263065805</v>
      </c>
      <c r="AD71" s="9">
        <f t="shared" si="24"/>
        <v>3.134255263065805</v>
      </c>
      <c r="AE71" s="9">
        <f t="shared" si="25"/>
        <v>-4.011732130741011</v>
      </c>
      <c r="AF71" s="9">
        <f t="shared" si="26"/>
        <v>-3.617900031224168</v>
      </c>
      <c r="AG71" s="9">
        <f t="shared" si="27"/>
        <v>-5.495971334935095</v>
      </c>
      <c r="AH71" s="9">
        <f t="shared" si="28"/>
        <v>-2.77743104354554</v>
      </c>
      <c r="AI71" s="10">
        <f t="shared" si="29"/>
        <v>0.2690611873103152</v>
      </c>
      <c r="AJ71" s="10">
        <f t="shared" si="30"/>
        <v>0.030694227176768982</v>
      </c>
      <c r="AK71" s="11">
        <f t="shared" si="31"/>
        <v>-2021</v>
      </c>
      <c r="AL71" s="10">
        <f t="shared" si="32"/>
        <v>0.2914967892412227</v>
      </c>
    </row>
    <row r="72" spans="1:38" ht="12.75">
      <c r="A72" s="6" t="s">
        <v>311</v>
      </c>
      <c r="B72" s="6" t="s">
        <v>45</v>
      </c>
      <c r="C72" s="7" t="s">
        <v>46</v>
      </c>
      <c r="D72" s="6" t="s">
        <v>54</v>
      </c>
      <c r="E72" s="6" t="s">
        <v>312</v>
      </c>
      <c r="F72" s="6" t="s">
        <v>312</v>
      </c>
      <c r="G72" s="8">
        <v>190454</v>
      </c>
      <c r="H72" s="8">
        <v>879.2325398</v>
      </c>
      <c r="I72" s="8">
        <v>4.616508657</v>
      </c>
      <c r="J72" s="8">
        <v>1555.0933660447586</v>
      </c>
      <c r="K72" s="8">
        <v>8.300000190734863</v>
      </c>
      <c r="L72" s="8">
        <v>675.8608262447585</v>
      </c>
      <c r="M72" s="8">
        <v>3.548682759326444</v>
      </c>
      <c r="N72" s="8">
        <v>198014</v>
      </c>
      <c r="O72" s="8">
        <v>751.3524297</v>
      </c>
      <c r="P72" s="8">
        <v>3.794440947</v>
      </c>
      <c r="Q72" s="8">
        <v>1193.4744154504624</v>
      </c>
      <c r="R72" s="8">
        <v>6.199999809265137</v>
      </c>
      <c r="S72" s="8">
        <v>442.1219857504624</v>
      </c>
      <c r="T72" s="8">
        <v>2.232781448536277</v>
      </c>
      <c r="U72" s="8">
        <v>182592</v>
      </c>
      <c r="V72" s="8">
        <v>507.1634423</v>
      </c>
      <c r="W72" s="8">
        <v>2.777577563</v>
      </c>
      <c r="X72" s="8">
        <v>750.2223834818647</v>
      </c>
      <c r="Y72" s="8">
        <v>4.300000190734863</v>
      </c>
      <c r="Z72" s="8">
        <v>243.05894118186467</v>
      </c>
      <c r="AA72" s="8">
        <v>1.3311587647972785</v>
      </c>
      <c r="AB72" s="9">
        <f t="shared" si="22"/>
        <v>-2.5402977492232677</v>
      </c>
      <c r="AC72" s="9">
        <f t="shared" si="23"/>
        <v>-3.119579193381964</v>
      </c>
      <c r="AD72" s="9">
        <f t="shared" si="24"/>
        <v>3.119579193381964</v>
      </c>
      <c r="AE72" s="9">
        <f t="shared" si="25"/>
        <v>-3.2882023536309766</v>
      </c>
      <c r="AF72" s="9">
        <f t="shared" si="26"/>
        <v>-3.6593419423089704</v>
      </c>
      <c r="AG72" s="9">
        <f t="shared" si="27"/>
        <v>-4.902633331387713</v>
      </c>
      <c r="AH72" s="9">
        <f t="shared" si="28"/>
        <v>-5.1719827995430645</v>
      </c>
      <c r="AI72" s="10">
        <f t="shared" si="29"/>
        <v>0.26798766885645253</v>
      </c>
      <c r="AJ72" s="10">
        <f t="shared" si="30"/>
        <v>0.07788338198309211</v>
      </c>
      <c r="AK72" s="11">
        <f t="shared" si="31"/>
        <v>-15422</v>
      </c>
      <c r="AL72" s="10">
        <f t="shared" si="32"/>
        <v>0.32499926498873477</v>
      </c>
    </row>
    <row r="73" spans="1:38" ht="12.75">
      <c r="A73" s="6" t="s">
        <v>95</v>
      </c>
      <c r="B73" s="6" t="s">
        <v>83</v>
      </c>
      <c r="C73" s="7" t="s">
        <v>41</v>
      </c>
      <c r="D73" s="6" t="s">
        <v>58</v>
      </c>
      <c r="E73" s="6" t="s">
        <v>96</v>
      </c>
      <c r="F73" s="6" t="s">
        <v>96</v>
      </c>
      <c r="G73" s="8">
        <v>20400</v>
      </c>
      <c r="H73" s="8">
        <v>923.4027245</v>
      </c>
      <c r="I73" s="8">
        <v>45.26483944</v>
      </c>
      <c r="J73" s="8">
        <v>2925.92288665471</v>
      </c>
      <c r="K73" s="8">
        <v>138.5</v>
      </c>
      <c r="L73" s="8">
        <v>2002.52016215471</v>
      </c>
      <c r="M73" s="8">
        <v>98.16275304679951</v>
      </c>
      <c r="N73" s="8">
        <v>15514</v>
      </c>
      <c r="O73" s="8">
        <v>538.6589288</v>
      </c>
      <c r="P73" s="8">
        <v>34.72082821</v>
      </c>
      <c r="Q73" s="8">
        <v>1321.7651569851862</v>
      </c>
      <c r="R73" s="8">
        <v>89</v>
      </c>
      <c r="S73" s="8">
        <v>783.1062281851862</v>
      </c>
      <c r="T73" s="8">
        <v>50.47738998228608</v>
      </c>
      <c r="U73" s="8">
        <v>14862</v>
      </c>
      <c r="V73" s="8">
        <v>379.10609</v>
      </c>
      <c r="W73" s="8">
        <v>25.50841677</v>
      </c>
      <c r="X73" s="8">
        <v>806.4362734859244</v>
      </c>
      <c r="Y73" s="8">
        <v>56.099998474121094</v>
      </c>
      <c r="Z73" s="8">
        <v>427.3301834859244</v>
      </c>
      <c r="AA73" s="8">
        <v>28.753208416493365</v>
      </c>
      <c r="AB73" s="9">
        <f t="shared" si="22"/>
        <v>-2.8676104634721877</v>
      </c>
      <c r="AC73" s="9">
        <f t="shared" si="23"/>
        <v>-3.0833127636708184</v>
      </c>
      <c r="AD73" s="9">
        <f t="shared" si="24"/>
        <v>3.0833127636708184</v>
      </c>
      <c r="AE73" s="9">
        <f t="shared" si="25"/>
        <v>-4.518672701490052</v>
      </c>
      <c r="AF73" s="9">
        <f t="shared" si="26"/>
        <v>-4.615005844027571</v>
      </c>
      <c r="AG73" s="9">
        <f t="shared" si="27"/>
        <v>-6.139387442105544</v>
      </c>
      <c r="AH73" s="9">
        <f t="shared" si="28"/>
        <v>-5.627761547880542</v>
      </c>
      <c r="AI73" s="10">
        <f t="shared" si="29"/>
        <v>0.2653281017457619</v>
      </c>
      <c r="AJ73" s="10">
        <f t="shared" si="30"/>
        <v>0.042026556658501996</v>
      </c>
      <c r="AK73" s="11">
        <f t="shared" si="31"/>
        <v>-652</v>
      </c>
      <c r="AL73" s="10">
        <f t="shared" si="32"/>
        <v>0.2962038319042527</v>
      </c>
    </row>
    <row r="74" spans="1:38" ht="12.75">
      <c r="A74" s="6" t="s">
        <v>335</v>
      </c>
      <c r="B74" s="6" t="s">
        <v>61</v>
      </c>
      <c r="C74" s="7" t="s">
        <v>62</v>
      </c>
      <c r="D74" s="6" t="s">
        <v>58</v>
      </c>
      <c r="E74" s="6" t="s">
        <v>336</v>
      </c>
      <c r="F74" s="6" t="s">
        <v>336</v>
      </c>
      <c r="G74" s="8">
        <v>142089</v>
      </c>
      <c r="H74" s="8">
        <v>3377.36956</v>
      </c>
      <c r="I74" s="8">
        <v>23.76939496</v>
      </c>
      <c r="J74" s="8">
        <v>6857.605619195035</v>
      </c>
      <c r="K74" s="8">
        <v>50.099998474121094</v>
      </c>
      <c r="L74" s="8">
        <v>3480.2360591950346</v>
      </c>
      <c r="M74" s="8">
        <v>24.493353174383905</v>
      </c>
      <c r="N74" s="8">
        <v>149973</v>
      </c>
      <c r="O74" s="8">
        <v>2744.633906</v>
      </c>
      <c r="P74" s="8">
        <v>18.30085353</v>
      </c>
      <c r="Q74" s="8">
        <v>5219.976716728075</v>
      </c>
      <c r="R74" s="8">
        <v>35.29999923706055</v>
      </c>
      <c r="S74" s="8">
        <v>2475.342810728075</v>
      </c>
      <c r="T74" s="8">
        <v>16.505256350997016</v>
      </c>
      <c r="U74" s="8">
        <v>156431</v>
      </c>
      <c r="V74" s="8">
        <v>2144.035637</v>
      </c>
      <c r="W74" s="8">
        <v>13.7059511</v>
      </c>
      <c r="X74" s="8">
        <v>3741.665280137145</v>
      </c>
      <c r="Y74" s="8">
        <v>24.600000381469727</v>
      </c>
      <c r="Z74" s="8">
        <v>1597.6296431371452</v>
      </c>
      <c r="AA74" s="8">
        <v>10.212998978061542</v>
      </c>
      <c r="AB74" s="9">
        <f t="shared" si="22"/>
        <v>-2.752843508689413</v>
      </c>
      <c r="AC74" s="9">
        <f t="shared" si="23"/>
        <v>-2.891175743665917</v>
      </c>
      <c r="AD74" s="9">
        <f t="shared" si="24"/>
        <v>2.891175743665917</v>
      </c>
      <c r="AE74" s="9">
        <f t="shared" si="25"/>
        <v>-3.5563725959446866</v>
      </c>
      <c r="AF74" s="9">
        <f t="shared" si="26"/>
        <v>-3.6113648388101867</v>
      </c>
      <c r="AG74" s="9">
        <f t="shared" si="27"/>
        <v>-4.373702316021339</v>
      </c>
      <c r="AH74" s="9">
        <f t="shared" si="28"/>
        <v>-4.800175783685784</v>
      </c>
      <c r="AI74" s="10">
        <f t="shared" si="29"/>
        <v>0.25107585405608135</v>
      </c>
      <c r="AJ74" s="10">
        <f t="shared" si="30"/>
        <v>-0.04306108432851247</v>
      </c>
      <c r="AK74" s="11">
        <f t="shared" si="31"/>
        <v>6458</v>
      </c>
      <c r="AL74" s="10">
        <f t="shared" si="32"/>
        <v>0.21882636794912497</v>
      </c>
    </row>
    <row r="75" spans="1:38" ht="12.75">
      <c r="A75" s="6" t="s">
        <v>261</v>
      </c>
      <c r="B75" s="6" t="s">
        <v>50</v>
      </c>
      <c r="C75" s="7" t="s">
        <v>57</v>
      </c>
      <c r="D75" s="6" t="s">
        <v>42</v>
      </c>
      <c r="E75" s="6" t="s">
        <v>262</v>
      </c>
      <c r="F75" s="6" t="s">
        <v>262</v>
      </c>
      <c r="G75" s="8">
        <v>97760</v>
      </c>
      <c r="H75" s="8">
        <v>5153.934547</v>
      </c>
      <c r="I75" s="8">
        <v>52.72027973</v>
      </c>
      <c r="J75" s="8">
        <v>20803.394086228716</v>
      </c>
      <c r="K75" s="8">
        <v>226.60000610351562</v>
      </c>
      <c r="L75" s="8">
        <v>15649.459539228716</v>
      </c>
      <c r="M75" s="8">
        <v>160.08039626870618</v>
      </c>
      <c r="N75" s="8">
        <v>117999</v>
      </c>
      <c r="O75" s="8">
        <v>5348.999388</v>
      </c>
      <c r="P75" s="8">
        <v>45.33088745</v>
      </c>
      <c r="Q75" s="8">
        <v>19422.337428698476</v>
      </c>
      <c r="R75" s="8">
        <v>168.89999389648438</v>
      </c>
      <c r="S75" s="8">
        <v>14073.338040698476</v>
      </c>
      <c r="T75" s="8">
        <v>119.26658734987988</v>
      </c>
      <c r="U75" s="8">
        <v>153686</v>
      </c>
      <c r="V75" s="8">
        <v>5233.560037</v>
      </c>
      <c r="W75" s="8">
        <v>34.05359002</v>
      </c>
      <c r="X75" s="8">
        <v>15488.683307321066</v>
      </c>
      <c r="Y75" s="8">
        <v>102.5999984741211</v>
      </c>
      <c r="Z75" s="8">
        <v>10255.123270321066</v>
      </c>
      <c r="AA75" s="8">
        <v>66.72776486030652</v>
      </c>
      <c r="AB75" s="9">
        <f t="shared" si="22"/>
        <v>-2.1853236766226773</v>
      </c>
      <c r="AC75" s="9">
        <f t="shared" si="23"/>
        <v>-2.8605318149195296</v>
      </c>
      <c r="AD75" s="9">
        <f t="shared" si="24"/>
        <v>2.8605318149195296</v>
      </c>
      <c r="AE75" s="9">
        <f t="shared" si="25"/>
        <v>-3.961742288322738</v>
      </c>
      <c r="AF75" s="9">
        <f t="shared" si="26"/>
        <v>-4.9846886981233895</v>
      </c>
      <c r="AG75" s="9">
        <f t="shared" si="27"/>
        <v>-4.375275173172309</v>
      </c>
      <c r="AH75" s="9">
        <f t="shared" si="28"/>
        <v>-5.807400862893028</v>
      </c>
      <c r="AI75" s="10">
        <f t="shared" si="29"/>
        <v>0.24877733625751017</v>
      </c>
      <c r="AJ75" s="10">
        <f t="shared" si="30"/>
        <v>-0.3024347663963254</v>
      </c>
      <c r="AK75" s="11">
        <f t="shared" si="31"/>
        <v>35687</v>
      </c>
      <c r="AL75" s="10">
        <f t="shared" si="32"/>
        <v>0.021581485176270128</v>
      </c>
    </row>
    <row r="76" spans="1:38" ht="12.75">
      <c r="A76" s="6" t="s">
        <v>376</v>
      </c>
      <c r="B76" s="6" t="s">
        <v>50</v>
      </c>
      <c r="C76" s="7" t="s">
        <v>57</v>
      </c>
      <c r="D76" s="6" t="s">
        <v>58</v>
      </c>
      <c r="E76" s="6" t="s">
        <v>377</v>
      </c>
      <c r="F76" s="6" t="s">
        <v>377</v>
      </c>
      <c r="G76" s="8">
        <v>318856</v>
      </c>
      <c r="H76" s="8">
        <v>12624.47592</v>
      </c>
      <c r="I76" s="8">
        <v>39.59303234</v>
      </c>
      <c r="J76" s="8">
        <v>41677.092314259586</v>
      </c>
      <c r="K76" s="8">
        <v>138.60000610351562</v>
      </c>
      <c r="L76" s="8">
        <v>29052.616394259585</v>
      </c>
      <c r="M76" s="8">
        <v>91.11516293957017</v>
      </c>
      <c r="N76" s="8">
        <v>383837</v>
      </c>
      <c r="O76" s="8">
        <v>13902.34709</v>
      </c>
      <c r="P76" s="8">
        <v>36.21940325</v>
      </c>
      <c r="Q76" s="8">
        <v>43107.47450962859</v>
      </c>
      <c r="R76" s="8">
        <v>118.80000305175781</v>
      </c>
      <c r="S76" s="8">
        <v>29205.127419628592</v>
      </c>
      <c r="T76" s="8">
        <v>76.08731680277981</v>
      </c>
      <c r="U76" s="8">
        <v>465377</v>
      </c>
      <c r="V76" s="8">
        <v>12671.04275</v>
      </c>
      <c r="W76" s="8">
        <v>27.22747956</v>
      </c>
      <c r="X76" s="8">
        <v>33964.64771560797</v>
      </c>
      <c r="Y76" s="8">
        <v>75.19999694824219</v>
      </c>
      <c r="Z76" s="8">
        <v>21293.60496560797</v>
      </c>
      <c r="AA76" s="8">
        <v>45.755602373146864</v>
      </c>
      <c r="AB76" s="9">
        <f t="shared" si="22"/>
        <v>-1.8721320525665652</v>
      </c>
      <c r="AC76" s="9">
        <f t="shared" si="23"/>
        <v>-2.853682353596845</v>
      </c>
      <c r="AD76" s="9">
        <f t="shared" si="24"/>
        <v>2.853682353596845</v>
      </c>
      <c r="AE76" s="9">
        <f t="shared" si="25"/>
        <v>-3.0572047020940176</v>
      </c>
      <c r="AF76" s="9">
        <f t="shared" si="26"/>
        <v>-4.572902422428338</v>
      </c>
      <c r="AG76" s="9">
        <f t="shared" si="27"/>
        <v>-3.444049963766012</v>
      </c>
      <c r="AH76" s="9">
        <f t="shared" si="28"/>
        <v>-5.085673456314245</v>
      </c>
      <c r="AI76" s="10">
        <f t="shared" si="29"/>
        <v>0.2482626129407585</v>
      </c>
      <c r="AJ76" s="10">
        <f t="shared" si="30"/>
        <v>-0.21243392377493572</v>
      </c>
      <c r="AK76" s="11">
        <f t="shared" si="31"/>
        <v>81540</v>
      </c>
      <c r="AL76" s="10">
        <f t="shared" si="32"/>
        <v>0.08856809084314114</v>
      </c>
    </row>
    <row r="77" spans="1:38" ht="12.75">
      <c r="A77" s="6" t="s">
        <v>134</v>
      </c>
      <c r="B77" s="6" t="s">
        <v>61</v>
      </c>
      <c r="C77" s="7" t="s">
        <v>62</v>
      </c>
      <c r="D77" s="6" t="s">
        <v>47</v>
      </c>
      <c r="E77" s="6" t="s">
        <v>135</v>
      </c>
      <c r="F77" s="6" t="s">
        <v>135</v>
      </c>
      <c r="G77" s="8">
        <v>904850</v>
      </c>
      <c r="H77" s="8">
        <v>18500.03204</v>
      </c>
      <c r="I77" s="8">
        <v>20.4454131</v>
      </c>
      <c r="J77" s="8">
        <v>32659.422646856805</v>
      </c>
      <c r="K77" s="8">
        <v>36.599998474121094</v>
      </c>
      <c r="L77" s="8">
        <v>14159.390606856807</v>
      </c>
      <c r="M77" s="8">
        <v>15.64832912290082</v>
      </c>
      <c r="N77" s="8">
        <v>910332</v>
      </c>
      <c r="O77" s="8">
        <v>14544.18173</v>
      </c>
      <c r="P77" s="8">
        <v>15.97678839</v>
      </c>
      <c r="Q77" s="8">
        <v>24052.97855591256</v>
      </c>
      <c r="R77" s="8">
        <v>26.799999237060547</v>
      </c>
      <c r="S77" s="8">
        <v>9508.79682591256</v>
      </c>
      <c r="T77" s="8">
        <v>10.44541642599904</v>
      </c>
      <c r="U77" s="8">
        <v>913891</v>
      </c>
      <c r="V77" s="8">
        <v>10983.21732</v>
      </c>
      <c r="W77" s="8">
        <v>12.01808238</v>
      </c>
      <c r="X77" s="8">
        <v>17640.463431929078</v>
      </c>
      <c r="Y77" s="8">
        <v>19.100000381469727</v>
      </c>
      <c r="Z77" s="8">
        <v>6657.246111929078</v>
      </c>
      <c r="AA77" s="8">
        <v>7.2845077935214135</v>
      </c>
      <c r="AB77" s="9">
        <f t="shared" si="22"/>
        <v>-2.6567308921775656</v>
      </c>
      <c r="AC77" s="9">
        <f t="shared" si="23"/>
        <v>-2.8472456268735256</v>
      </c>
      <c r="AD77" s="9">
        <f t="shared" si="24"/>
        <v>2.8472456268735256</v>
      </c>
      <c r="AE77" s="9">
        <f t="shared" si="25"/>
        <v>-3.2517992184590914</v>
      </c>
      <c r="AF77" s="9">
        <f t="shared" si="26"/>
        <v>-3.3871350402409948</v>
      </c>
      <c r="AG77" s="9">
        <f t="shared" si="27"/>
        <v>-3.8230713649390875</v>
      </c>
      <c r="AH77" s="9">
        <f t="shared" si="28"/>
        <v>-3.6041338967884564</v>
      </c>
      <c r="AI77" s="10">
        <f t="shared" si="29"/>
        <v>0.24777858436666697</v>
      </c>
      <c r="AJ77" s="10">
        <f t="shared" si="30"/>
        <v>-0.003909562665049674</v>
      </c>
      <c r="AK77" s="11">
        <f t="shared" si="31"/>
        <v>3559</v>
      </c>
      <c r="AL77" s="10">
        <f t="shared" si="32"/>
        <v>0.2448377279730264</v>
      </c>
    </row>
    <row r="78" spans="1:38" ht="12.75">
      <c r="A78" s="6" t="s">
        <v>97</v>
      </c>
      <c r="B78" s="6" t="s">
        <v>61</v>
      </c>
      <c r="C78" s="7" t="s">
        <v>62</v>
      </c>
      <c r="D78" s="6" t="s">
        <v>58</v>
      </c>
      <c r="E78" s="6" t="s">
        <v>98</v>
      </c>
      <c r="F78" s="6" t="s">
        <v>99</v>
      </c>
      <c r="G78" s="8">
        <v>243188</v>
      </c>
      <c r="H78" s="8">
        <v>9492.942636</v>
      </c>
      <c r="I78" s="8">
        <v>39.03540732</v>
      </c>
      <c r="J78" s="8">
        <v>28047.459171244922</v>
      </c>
      <c r="K78" s="8">
        <v>120.80000305175781</v>
      </c>
      <c r="L78" s="8">
        <v>18554.516535244922</v>
      </c>
      <c r="M78" s="8">
        <v>76.29700698737159</v>
      </c>
      <c r="N78" s="8">
        <v>261795</v>
      </c>
      <c r="O78" s="8">
        <v>8061.60871</v>
      </c>
      <c r="P78" s="8">
        <v>30.79359312</v>
      </c>
      <c r="Q78" s="8">
        <v>20536.45074927847</v>
      </c>
      <c r="R78" s="8">
        <v>82.19999694824219</v>
      </c>
      <c r="S78" s="8">
        <v>12474.842039278468</v>
      </c>
      <c r="T78" s="8">
        <v>47.65118523760373</v>
      </c>
      <c r="U78" s="8">
        <v>263060</v>
      </c>
      <c r="V78" s="8">
        <v>6111.002074</v>
      </c>
      <c r="W78" s="8">
        <v>23.23044961</v>
      </c>
      <c r="X78" s="8">
        <v>13750.05755275402</v>
      </c>
      <c r="Y78" s="8">
        <v>54.20000076293945</v>
      </c>
      <c r="Z78" s="8">
        <v>7639.05547875402</v>
      </c>
      <c r="AA78" s="8">
        <v>29.039213406652554</v>
      </c>
      <c r="AB78" s="9">
        <f t="shared" si="22"/>
        <v>-2.595026064735591</v>
      </c>
      <c r="AC78" s="9">
        <f t="shared" si="23"/>
        <v>-2.818427514481208</v>
      </c>
      <c r="AD78" s="9">
        <f t="shared" si="24"/>
        <v>2.818427514481208</v>
      </c>
      <c r="AE78" s="9">
        <f t="shared" si="25"/>
        <v>-4.007276941208179</v>
      </c>
      <c r="AF78" s="9">
        <f t="shared" si="26"/>
        <v>-4.164743424141519</v>
      </c>
      <c r="AG78" s="9">
        <f t="shared" si="27"/>
        <v>-4.829933037884845</v>
      </c>
      <c r="AH78" s="9">
        <f t="shared" si="28"/>
        <v>-4.952604005705857</v>
      </c>
      <c r="AI78" s="10">
        <f t="shared" si="29"/>
        <v>0.24560769769630572</v>
      </c>
      <c r="AJ78" s="10">
        <f t="shared" si="30"/>
        <v>-0.004832025057774213</v>
      </c>
      <c r="AK78" s="11">
        <f t="shared" si="31"/>
        <v>1265</v>
      </c>
      <c r="AL78" s="10">
        <f t="shared" si="32"/>
        <v>0.24196245515865533</v>
      </c>
    </row>
    <row r="79" spans="1:38" ht="12.75">
      <c r="A79" s="6" t="s">
        <v>415</v>
      </c>
      <c r="B79" s="6" t="s">
        <v>83</v>
      </c>
      <c r="C79" s="7" t="s">
        <v>108</v>
      </c>
      <c r="D79" s="6" t="s">
        <v>47</v>
      </c>
      <c r="E79" s="6" t="s">
        <v>416</v>
      </c>
      <c r="F79" s="6" t="s">
        <v>416</v>
      </c>
      <c r="G79" s="8">
        <v>1082262</v>
      </c>
      <c r="H79" s="8">
        <v>18380.85563</v>
      </c>
      <c r="I79" s="8">
        <v>16.98373927</v>
      </c>
      <c r="J79" s="8">
        <v>34740.0036343254</v>
      </c>
      <c r="K79" s="8">
        <v>31.799997329711914</v>
      </c>
      <c r="L79" s="8">
        <v>16359.148004325405</v>
      </c>
      <c r="M79" s="8">
        <v>15.115700268812363</v>
      </c>
      <c r="N79" s="8">
        <v>930596</v>
      </c>
      <c r="O79" s="8">
        <v>9699.039419</v>
      </c>
      <c r="P79" s="8">
        <v>10.42239535</v>
      </c>
      <c r="Q79" s="8">
        <v>16146.514436448724</v>
      </c>
      <c r="R79" s="8">
        <v>17.700000762939453</v>
      </c>
      <c r="S79" s="8">
        <v>6447.4750174487235</v>
      </c>
      <c r="T79" s="8">
        <v>6.928328745716426</v>
      </c>
      <c r="U79" s="8">
        <v>838347</v>
      </c>
      <c r="V79" s="8">
        <v>6616.202034</v>
      </c>
      <c r="W79" s="8">
        <v>7.891961245</v>
      </c>
      <c r="X79" s="8">
        <v>10912.374498747578</v>
      </c>
      <c r="Y79" s="8">
        <v>13</v>
      </c>
      <c r="Z79" s="8">
        <v>4296.1724647475785</v>
      </c>
      <c r="AA79" s="8">
        <v>5.12457546188819</v>
      </c>
      <c r="AB79" s="9">
        <f t="shared" si="22"/>
        <v>-3.832058476482694</v>
      </c>
      <c r="AC79" s="9">
        <f t="shared" si="23"/>
        <v>-2.781122124659616</v>
      </c>
      <c r="AD79" s="9">
        <f t="shared" si="24"/>
        <v>2.781122124659616</v>
      </c>
      <c r="AE79" s="9">
        <f t="shared" si="25"/>
        <v>-4.472584241766337</v>
      </c>
      <c r="AF79" s="9">
        <f t="shared" si="26"/>
        <v>-3.086153252221697</v>
      </c>
      <c r="AG79" s="9">
        <f t="shared" si="27"/>
        <v>-5.40843135832564</v>
      </c>
      <c r="AH79" s="9">
        <f t="shared" si="28"/>
        <v>-3.0157093699466304</v>
      </c>
      <c r="AI79" s="10">
        <f t="shared" si="29"/>
        <v>0.24278815186184624</v>
      </c>
      <c r="AJ79" s="10">
        <f t="shared" si="30"/>
        <v>0.09912894532106306</v>
      </c>
      <c r="AK79" s="11">
        <f t="shared" si="31"/>
        <v>-92249</v>
      </c>
      <c r="AL79" s="10">
        <f t="shared" si="32"/>
        <v>0.3178497634477962</v>
      </c>
    </row>
    <row r="80" spans="1:38" ht="12.75">
      <c r="A80" s="6" t="s">
        <v>178</v>
      </c>
      <c r="B80" s="6" t="s">
        <v>50</v>
      </c>
      <c r="C80" s="7" t="s">
        <v>57</v>
      </c>
      <c r="D80" s="6" t="s">
        <v>42</v>
      </c>
      <c r="E80" s="6" t="s">
        <v>179</v>
      </c>
      <c r="F80" s="6" t="s">
        <v>179</v>
      </c>
      <c r="G80" s="8">
        <v>125558</v>
      </c>
      <c r="H80" s="8">
        <v>3860.181732</v>
      </c>
      <c r="I80" s="8">
        <v>30.7442117</v>
      </c>
      <c r="J80" s="8">
        <v>17828.499039627306</v>
      </c>
      <c r="K80" s="8">
        <v>140.60000610351562</v>
      </c>
      <c r="L80" s="8">
        <v>13968.317307627305</v>
      </c>
      <c r="M80" s="8">
        <v>111.24991882339083</v>
      </c>
      <c r="N80" s="8">
        <v>142077</v>
      </c>
      <c r="O80" s="8">
        <v>3408.54641</v>
      </c>
      <c r="P80" s="8">
        <v>23.99083884</v>
      </c>
      <c r="Q80" s="8">
        <v>12090.009925512808</v>
      </c>
      <c r="R80" s="8">
        <v>92.69999694824219</v>
      </c>
      <c r="S80" s="8">
        <v>8681.463515512809</v>
      </c>
      <c r="T80" s="8">
        <v>61.10393318772785</v>
      </c>
      <c r="U80" s="8">
        <v>190608</v>
      </c>
      <c r="V80" s="8">
        <v>3463.272521</v>
      </c>
      <c r="W80" s="8">
        <v>18.16960737</v>
      </c>
      <c r="X80" s="8">
        <v>11201.021017307452</v>
      </c>
      <c r="Y80" s="8">
        <v>60.79999923706055</v>
      </c>
      <c r="Z80" s="8">
        <v>7737.748496307452</v>
      </c>
      <c r="AA80" s="8">
        <v>40.595087804853165</v>
      </c>
      <c r="AB80" s="9">
        <f t="shared" si="22"/>
        <v>-2.6297573282815687</v>
      </c>
      <c r="AC80" s="9">
        <f t="shared" si="23"/>
        <v>-2.7792176899727377</v>
      </c>
      <c r="AD80" s="9">
        <f t="shared" si="24"/>
        <v>2.7792176899727377</v>
      </c>
      <c r="AE80" s="9">
        <f t="shared" si="25"/>
        <v>-4.191646231816419</v>
      </c>
      <c r="AF80" s="9">
        <f t="shared" si="26"/>
        <v>-4.217786632272377</v>
      </c>
      <c r="AG80" s="9">
        <f t="shared" si="27"/>
        <v>-5.040660610545709</v>
      </c>
      <c r="AH80" s="9">
        <f t="shared" si="28"/>
        <v>-4.089291678040465</v>
      </c>
      <c r="AI80" s="10">
        <f t="shared" si="29"/>
        <v>0.24264393207853324</v>
      </c>
      <c r="AJ80" s="10">
        <f t="shared" si="30"/>
        <v>-0.34158238138474206</v>
      </c>
      <c r="AK80" s="11">
        <f t="shared" si="31"/>
        <v>48531</v>
      </c>
      <c r="AL80" s="10">
        <f t="shared" si="32"/>
        <v>-0.016055556949274442</v>
      </c>
    </row>
    <row r="81" spans="1:38" ht="12.75">
      <c r="A81" s="6" t="s">
        <v>350</v>
      </c>
      <c r="B81" s="6" t="s">
        <v>45</v>
      </c>
      <c r="C81" s="7" t="s">
        <v>46</v>
      </c>
      <c r="D81" s="6" t="s">
        <v>58</v>
      </c>
      <c r="E81" s="6" t="s">
        <v>351</v>
      </c>
      <c r="F81" s="6" t="s">
        <v>352</v>
      </c>
      <c r="G81" s="8">
        <v>80363</v>
      </c>
      <c r="H81" s="8">
        <v>1213.917731</v>
      </c>
      <c r="I81" s="8">
        <v>15.10543075</v>
      </c>
      <c r="J81" s="8">
        <v>3219.583133043462</v>
      </c>
      <c r="K81" s="8">
        <v>37.099998474121094</v>
      </c>
      <c r="L81" s="8">
        <v>2005.665402043462</v>
      </c>
      <c r="M81" s="8">
        <v>24.95757254014238</v>
      </c>
      <c r="N81" s="8">
        <v>48313</v>
      </c>
      <c r="O81" s="8">
        <v>557.4973051</v>
      </c>
      <c r="P81" s="8">
        <v>11.53928146</v>
      </c>
      <c r="Q81" s="8">
        <v>1378.2749061042514</v>
      </c>
      <c r="R81" s="8">
        <v>26.399999618530273</v>
      </c>
      <c r="S81" s="8">
        <v>820.7776010042514</v>
      </c>
      <c r="T81" s="8">
        <v>16.988752530462847</v>
      </c>
      <c r="U81" s="8">
        <v>44095</v>
      </c>
      <c r="V81" s="8">
        <v>385.7161512</v>
      </c>
      <c r="W81" s="8">
        <v>8.747389753</v>
      </c>
      <c r="X81" s="8">
        <v>931.2292891985576</v>
      </c>
      <c r="Y81" s="8">
        <v>19</v>
      </c>
      <c r="Z81" s="8">
        <v>545.5131379985576</v>
      </c>
      <c r="AA81" s="8">
        <v>12.371315069703087</v>
      </c>
      <c r="AB81" s="9">
        <f t="shared" si="22"/>
        <v>-2.7314949477857833</v>
      </c>
      <c r="AC81" s="9">
        <f t="shared" si="23"/>
        <v>-2.7700165205454224</v>
      </c>
      <c r="AD81" s="9">
        <f t="shared" si="24"/>
        <v>2.7700165205454224</v>
      </c>
      <c r="AE81" s="9">
        <f t="shared" si="25"/>
        <v>-3.3458897465906836</v>
      </c>
      <c r="AF81" s="9">
        <f t="shared" si="26"/>
        <v>-3.2892501653621906</v>
      </c>
      <c r="AG81" s="9">
        <f t="shared" si="27"/>
        <v>-3.5089839640221165</v>
      </c>
      <c r="AH81" s="9">
        <f t="shared" si="28"/>
        <v>-3.1717101727011325</v>
      </c>
      <c r="AI81" s="10">
        <f t="shared" si="29"/>
        <v>0.24194675523583248</v>
      </c>
      <c r="AJ81" s="10">
        <f t="shared" si="30"/>
        <v>0.08730569411959514</v>
      </c>
      <c r="AK81" s="11">
        <f t="shared" si="31"/>
        <v>-4218</v>
      </c>
      <c r="AL81" s="10">
        <f t="shared" si="32"/>
        <v>0.3081291197796679</v>
      </c>
    </row>
    <row r="82" spans="1:38" ht="12.75">
      <c r="A82" s="6" t="s">
        <v>398</v>
      </c>
      <c r="B82" s="6" t="s">
        <v>83</v>
      </c>
      <c r="C82" s="7" t="s">
        <v>41</v>
      </c>
      <c r="D82" s="6" t="s">
        <v>58</v>
      </c>
      <c r="E82" s="6" t="s">
        <v>399</v>
      </c>
      <c r="F82" s="6" t="s">
        <v>399</v>
      </c>
      <c r="G82" s="8">
        <v>354367</v>
      </c>
      <c r="H82" s="8">
        <v>6242.535193</v>
      </c>
      <c r="I82" s="8">
        <v>17.61601727</v>
      </c>
      <c r="J82" s="8">
        <v>10750.468914348734</v>
      </c>
      <c r="K82" s="8">
        <v>31.5</v>
      </c>
      <c r="L82" s="8">
        <v>4507.933721348734</v>
      </c>
      <c r="M82" s="8">
        <v>12.72108780261349</v>
      </c>
      <c r="N82" s="8">
        <v>341324</v>
      </c>
      <c r="O82" s="8">
        <v>4603.320322</v>
      </c>
      <c r="P82" s="8">
        <v>13.48665878</v>
      </c>
      <c r="Q82" s="8">
        <v>7182.897055746067</v>
      </c>
      <c r="R82" s="8">
        <v>22.700000762939453</v>
      </c>
      <c r="S82" s="8">
        <v>2579.5767337460675</v>
      </c>
      <c r="T82" s="8">
        <v>7.55756036418789</v>
      </c>
      <c r="U82" s="8">
        <v>378398</v>
      </c>
      <c r="V82" s="8">
        <v>3873.616311</v>
      </c>
      <c r="W82" s="8">
        <v>10.23688368</v>
      </c>
      <c r="X82" s="8">
        <v>6334.214191268837</v>
      </c>
      <c r="Y82" s="8">
        <v>16.5</v>
      </c>
      <c r="Z82" s="8">
        <v>2460.5978802688364</v>
      </c>
      <c r="AA82" s="8">
        <v>6.502671473604079</v>
      </c>
      <c r="AB82" s="9">
        <f t="shared" si="22"/>
        <v>-2.714056575847239</v>
      </c>
      <c r="AC82" s="9">
        <f t="shared" si="23"/>
        <v>-2.757037131270717</v>
      </c>
      <c r="AD82" s="9">
        <f t="shared" si="24"/>
        <v>2.757037131270717</v>
      </c>
      <c r="AE82" s="9">
        <f t="shared" si="25"/>
        <v>-3.233135824625262</v>
      </c>
      <c r="AF82" s="9">
        <f t="shared" si="26"/>
        <v>-3.190045771904891</v>
      </c>
      <c r="AG82" s="9">
        <f t="shared" si="27"/>
        <v>-3.3552399246191613</v>
      </c>
      <c r="AH82" s="9">
        <f t="shared" si="28"/>
        <v>-1.5033534655684175</v>
      </c>
      <c r="AI82" s="10">
        <f t="shared" si="29"/>
        <v>0.2409622096185339</v>
      </c>
      <c r="AJ82" s="10">
        <f t="shared" si="30"/>
        <v>-0.10861820440402667</v>
      </c>
      <c r="AK82" s="11">
        <f t="shared" si="31"/>
        <v>37074</v>
      </c>
      <c r="AL82" s="10">
        <f t="shared" si="32"/>
        <v>0.1585168878021866</v>
      </c>
    </row>
    <row r="83" spans="1:38" ht="12.75">
      <c r="A83" s="6" t="s">
        <v>384</v>
      </c>
      <c r="B83" s="6" t="s">
        <v>71</v>
      </c>
      <c r="C83" s="7" t="s">
        <v>108</v>
      </c>
      <c r="D83" s="6" t="s">
        <v>54</v>
      </c>
      <c r="E83" s="6" t="s">
        <v>385</v>
      </c>
      <c r="F83" s="6" t="s">
        <v>385</v>
      </c>
      <c r="G83" s="8">
        <v>57336</v>
      </c>
      <c r="H83" s="8">
        <v>231.7499162</v>
      </c>
      <c r="I83" s="8">
        <v>4.041961703</v>
      </c>
      <c r="J83" s="8">
        <v>348.56620948120826</v>
      </c>
      <c r="K83" s="8">
        <v>7.5</v>
      </c>
      <c r="L83" s="8">
        <v>116.81629328120826</v>
      </c>
      <c r="M83" s="8">
        <v>2.0373987247315517</v>
      </c>
      <c r="N83" s="8">
        <v>46896</v>
      </c>
      <c r="O83" s="8">
        <v>74.82495794</v>
      </c>
      <c r="P83" s="8">
        <v>1.595550963</v>
      </c>
      <c r="Q83" s="8">
        <v>176.6726139822533</v>
      </c>
      <c r="R83" s="8">
        <v>3.9000000953674316</v>
      </c>
      <c r="S83" s="8">
        <v>101.84765604225329</v>
      </c>
      <c r="T83" s="8">
        <v>2.171777039454395</v>
      </c>
      <c r="U83" s="8">
        <v>45407</v>
      </c>
      <c r="V83" s="8">
        <v>55.01923239</v>
      </c>
      <c r="W83" s="8">
        <v>1.211690541</v>
      </c>
      <c r="X83" s="8">
        <v>125.63147704108994</v>
      </c>
      <c r="Y83" s="8">
        <v>2.5999999046325684</v>
      </c>
      <c r="Z83" s="8">
        <v>70.61224465108994</v>
      </c>
      <c r="AA83" s="8">
        <v>1.5550960127533184</v>
      </c>
      <c r="AB83" s="9">
        <f t="shared" si="22"/>
        <v>-6.023568091672127</v>
      </c>
      <c r="AC83" s="9">
        <f t="shared" si="23"/>
        <v>-2.752025820999478</v>
      </c>
      <c r="AD83" s="9">
        <f t="shared" si="24"/>
        <v>2.752025820999478</v>
      </c>
      <c r="AE83" s="9">
        <f t="shared" si="25"/>
        <v>-5.296958060973052</v>
      </c>
      <c r="AF83" s="9">
        <f t="shared" si="26"/>
        <v>-4.054651692411339</v>
      </c>
      <c r="AG83" s="9">
        <f t="shared" si="27"/>
        <v>-1.3506828549165473</v>
      </c>
      <c r="AH83" s="9">
        <f t="shared" si="28"/>
        <v>-3.340084563567136</v>
      </c>
      <c r="AI83" s="10">
        <f t="shared" si="29"/>
        <v>0.24058173690563586</v>
      </c>
      <c r="AJ83" s="10">
        <f t="shared" si="30"/>
        <v>0.031751108836574546</v>
      </c>
      <c r="AK83" s="11">
        <f t="shared" si="31"/>
        <v>-1489</v>
      </c>
      <c r="AL83" s="10">
        <f t="shared" si="32"/>
        <v>0.2646941086940757</v>
      </c>
    </row>
    <row r="84" spans="1:38" ht="12.75">
      <c r="A84" s="6" t="s">
        <v>75</v>
      </c>
      <c r="B84" s="6" t="s">
        <v>45</v>
      </c>
      <c r="C84" s="7" t="s">
        <v>68</v>
      </c>
      <c r="D84" s="6" t="s">
        <v>47</v>
      </c>
      <c r="E84" s="6" t="s">
        <v>76</v>
      </c>
      <c r="F84" s="6" t="s">
        <v>76</v>
      </c>
      <c r="G84" s="8">
        <v>194456</v>
      </c>
      <c r="H84" s="8">
        <v>6093.882078</v>
      </c>
      <c r="I84" s="8">
        <v>31.3381026</v>
      </c>
      <c r="J84" s="8">
        <v>19132.865986452263</v>
      </c>
      <c r="K84" s="8">
        <v>92.9000015258789</v>
      </c>
      <c r="L84" s="8">
        <v>13038.983908452265</v>
      </c>
      <c r="M84" s="8">
        <v>67.05364662675498</v>
      </c>
      <c r="N84" s="8">
        <v>141748</v>
      </c>
      <c r="O84" s="8">
        <v>3604.745367</v>
      </c>
      <c r="P84" s="8">
        <v>25.43066123</v>
      </c>
      <c r="Q84" s="8">
        <v>8720.478722274554</v>
      </c>
      <c r="R84" s="8">
        <v>67.4000015258789</v>
      </c>
      <c r="S84" s="8">
        <v>5115.733355274555</v>
      </c>
      <c r="T84" s="8">
        <v>36.090338877970446</v>
      </c>
      <c r="U84" s="8">
        <v>181982</v>
      </c>
      <c r="V84" s="8">
        <v>3530.742359</v>
      </c>
      <c r="W84" s="8">
        <v>19.40160213</v>
      </c>
      <c r="X84" s="8">
        <v>8634.605188873356</v>
      </c>
      <c r="Y84" s="8">
        <v>45.900001525878906</v>
      </c>
      <c r="Z84" s="8">
        <v>5103.8628298733565</v>
      </c>
      <c r="AA84" s="8">
        <v>28.0459761398015</v>
      </c>
      <c r="AB84" s="9">
        <f t="shared" si="22"/>
        <v>-2.3973952298864987</v>
      </c>
      <c r="AC84" s="9">
        <f t="shared" si="23"/>
        <v>-2.7059993438213614</v>
      </c>
      <c r="AD84" s="9">
        <f t="shared" si="24"/>
        <v>2.7059993438213614</v>
      </c>
      <c r="AE84" s="9">
        <f t="shared" si="25"/>
        <v>-3.5252925596735296</v>
      </c>
      <c r="AF84" s="9">
        <f t="shared" si="26"/>
        <v>-3.84179890247366</v>
      </c>
      <c r="AG84" s="9">
        <f t="shared" si="27"/>
        <v>-4.358239131874487</v>
      </c>
      <c r="AH84" s="9">
        <f t="shared" si="28"/>
        <v>-2.5218003986124877</v>
      </c>
      <c r="AI84" s="10">
        <f t="shared" si="29"/>
        <v>0.23707834591762986</v>
      </c>
      <c r="AJ84" s="10">
        <f t="shared" si="30"/>
        <v>-0.28384174732624096</v>
      </c>
      <c r="AK84" s="11">
        <f t="shared" si="31"/>
        <v>40234</v>
      </c>
      <c r="AL84" s="10">
        <f t="shared" si="32"/>
        <v>0.020529330220511007</v>
      </c>
    </row>
    <row r="85" spans="1:38" ht="12.75">
      <c r="A85" s="6" t="s">
        <v>413</v>
      </c>
      <c r="B85" s="6" t="s">
        <v>45</v>
      </c>
      <c r="C85" s="7" t="s">
        <v>68</v>
      </c>
      <c r="D85" s="6" t="s">
        <v>42</v>
      </c>
      <c r="E85" s="6" t="s">
        <v>414</v>
      </c>
      <c r="F85" s="6" t="s">
        <v>414</v>
      </c>
      <c r="G85" s="8">
        <v>205453</v>
      </c>
      <c r="H85" s="8">
        <v>7680.635524</v>
      </c>
      <c r="I85" s="8">
        <v>37.38390544</v>
      </c>
      <c r="J85" s="8">
        <v>24983.346939413143</v>
      </c>
      <c r="K85" s="8">
        <v>116.4000015258789</v>
      </c>
      <c r="L85" s="8">
        <v>17302.71141541314</v>
      </c>
      <c r="M85" s="8">
        <v>84.21737047116927</v>
      </c>
      <c r="N85" s="8">
        <v>189506</v>
      </c>
      <c r="O85" s="8">
        <v>6195.366397</v>
      </c>
      <c r="P85" s="8">
        <v>32.69219126</v>
      </c>
      <c r="Q85" s="8">
        <v>17866.939430113373</v>
      </c>
      <c r="R85" s="8">
        <v>93.4000015258789</v>
      </c>
      <c r="S85" s="8">
        <v>11671.573033113373</v>
      </c>
      <c r="T85" s="8">
        <v>61.58946436056575</v>
      </c>
      <c r="U85" s="8">
        <v>191953</v>
      </c>
      <c r="V85" s="8">
        <v>4826.344526</v>
      </c>
      <c r="W85" s="8">
        <v>25.14336596</v>
      </c>
      <c r="X85" s="8">
        <v>11757.959021176666</v>
      </c>
      <c r="Y85" s="8">
        <v>62.60000228881836</v>
      </c>
      <c r="Z85" s="8">
        <v>6931.614495176666</v>
      </c>
      <c r="AA85" s="8">
        <v>36.11099850055308</v>
      </c>
      <c r="AB85" s="9">
        <f t="shared" si="22"/>
        <v>-1.9832309657352325</v>
      </c>
      <c r="AC85" s="9">
        <f t="shared" si="23"/>
        <v>-2.625421671741878</v>
      </c>
      <c r="AD85" s="9">
        <f t="shared" si="24"/>
        <v>2.625421671741878</v>
      </c>
      <c r="AE85" s="9">
        <f t="shared" si="25"/>
        <v>-3.1013361686880847</v>
      </c>
      <c r="AF85" s="9">
        <f t="shared" si="26"/>
        <v>-4.001260469031844</v>
      </c>
      <c r="AG85" s="9">
        <f t="shared" si="27"/>
        <v>-4.234018567807767</v>
      </c>
      <c r="AH85" s="9">
        <f t="shared" si="28"/>
        <v>-5.338933362615119</v>
      </c>
      <c r="AI85" s="10">
        <f t="shared" si="29"/>
        <v>0.23090606683303738</v>
      </c>
      <c r="AJ85" s="10">
        <f t="shared" si="30"/>
        <v>-0.012912519920213607</v>
      </c>
      <c r="AK85" s="11">
        <f t="shared" si="31"/>
        <v>2447</v>
      </c>
      <c r="AL85" s="10">
        <f t="shared" si="32"/>
        <v>0.22097512613021972</v>
      </c>
    </row>
    <row r="86" spans="1:38" ht="12.75">
      <c r="A86" s="6" t="s">
        <v>440</v>
      </c>
      <c r="B86" s="6" t="s">
        <v>45</v>
      </c>
      <c r="C86" s="7" t="s">
        <v>46</v>
      </c>
      <c r="D86" s="6" t="s">
        <v>58</v>
      </c>
      <c r="E86" s="6" t="s">
        <v>441</v>
      </c>
      <c r="F86" s="6" t="s">
        <v>441</v>
      </c>
      <c r="G86" s="8">
        <v>676126</v>
      </c>
      <c r="H86" s="8">
        <v>6053.471466</v>
      </c>
      <c r="I86" s="8">
        <v>8.953170661</v>
      </c>
      <c r="J86" s="8">
        <v>14899.777823909453</v>
      </c>
      <c r="K86" s="8">
        <v>20.700000762939453</v>
      </c>
      <c r="L86" s="8">
        <v>8846.306357909452</v>
      </c>
      <c r="M86" s="8">
        <v>13.083813309811267</v>
      </c>
      <c r="N86" s="8">
        <v>399973</v>
      </c>
      <c r="O86" s="8">
        <v>3111.471504</v>
      </c>
      <c r="P86" s="8">
        <v>7.779203856</v>
      </c>
      <c r="Q86" s="8">
        <v>7148.007266641236</v>
      </c>
      <c r="R86" s="8">
        <v>17.600000381469727</v>
      </c>
      <c r="S86" s="8">
        <v>4036.535762641236</v>
      </c>
      <c r="T86" s="8">
        <v>10.092020617994805</v>
      </c>
      <c r="U86" s="8">
        <v>493305</v>
      </c>
      <c r="V86" s="8">
        <v>2961.771458</v>
      </c>
      <c r="W86" s="8">
        <v>6.003935613</v>
      </c>
      <c r="X86" s="8">
        <v>6948.454008289711</v>
      </c>
      <c r="Y86" s="8">
        <v>13.199999809265137</v>
      </c>
      <c r="Z86" s="8">
        <v>3986.682550289711</v>
      </c>
      <c r="AA86" s="8">
        <v>8.08157742226353</v>
      </c>
      <c r="AB86" s="9">
        <f t="shared" si="22"/>
        <v>-1.9979627182632624</v>
      </c>
      <c r="AC86" s="9">
        <f t="shared" si="23"/>
        <v>-2.5903881112394296</v>
      </c>
      <c r="AD86" s="9">
        <f t="shared" si="24"/>
        <v>2.5903881112394296</v>
      </c>
      <c r="AE86" s="9">
        <f t="shared" si="25"/>
        <v>-2.249584609927934</v>
      </c>
      <c r="AF86" s="9">
        <f t="shared" si="26"/>
        <v>-2.876821085758079</v>
      </c>
      <c r="AG86" s="9">
        <f t="shared" si="27"/>
        <v>-2.4089438099048412</v>
      </c>
      <c r="AH86" s="9">
        <f t="shared" si="28"/>
        <v>-2.221579947739244</v>
      </c>
      <c r="AI86" s="10">
        <f t="shared" si="29"/>
        <v>0.22820693169401363</v>
      </c>
      <c r="AJ86" s="10">
        <f t="shared" si="30"/>
        <v>-0.23334575083818157</v>
      </c>
      <c r="AK86" s="11">
        <f t="shared" si="31"/>
        <v>93332</v>
      </c>
      <c r="AL86" s="10">
        <f t="shared" si="32"/>
        <v>0.04811229857241203</v>
      </c>
    </row>
    <row r="87" spans="1:38" ht="12.75">
      <c r="A87" s="6" t="s">
        <v>456</v>
      </c>
      <c r="B87" s="6" t="s">
        <v>61</v>
      </c>
      <c r="C87" s="7" t="s">
        <v>62</v>
      </c>
      <c r="D87" s="6" t="s">
        <v>47</v>
      </c>
      <c r="E87" s="6" t="s">
        <v>457</v>
      </c>
      <c r="F87" s="6" t="s">
        <v>458</v>
      </c>
      <c r="G87" s="8">
        <v>563359</v>
      </c>
      <c r="H87" s="8">
        <v>9315.833271</v>
      </c>
      <c r="I87" s="8">
        <v>16.53622871</v>
      </c>
      <c r="J87" s="8">
        <v>19197.859159493462</v>
      </c>
      <c r="K87" s="8">
        <v>33.29999923706055</v>
      </c>
      <c r="L87" s="8">
        <v>9882.025888493463</v>
      </c>
      <c r="M87" s="8">
        <v>17.541258573118498</v>
      </c>
      <c r="N87" s="8">
        <v>574871</v>
      </c>
      <c r="O87" s="8">
        <v>7499.841682</v>
      </c>
      <c r="P87" s="8">
        <v>13.0461298</v>
      </c>
      <c r="Q87" s="8">
        <v>14281.05119518167</v>
      </c>
      <c r="R87" s="8">
        <v>24.799999237060547</v>
      </c>
      <c r="S87" s="8">
        <v>6781.2095131816695</v>
      </c>
      <c r="T87" s="8">
        <v>11.79605426814306</v>
      </c>
      <c r="U87" s="8">
        <v>598480</v>
      </c>
      <c r="V87" s="8">
        <v>6030.700781</v>
      </c>
      <c r="W87" s="8">
        <v>10.0766956</v>
      </c>
      <c r="X87" s="8">
        <v>10935.727407536026</v>
      </c>
      <c r="Y87" s="8">
        <v>18.299999237060547</v>
      </c>
      <c r="Z87" s="8">
        <v>4905.026626536026</v>
      </c>
      <c r="AA87" s="8">
        <v>8.195807088851803</v>
      </c>
      <c r="AB87" s="9">
        <f t="shared" si="22"/>
        <v>-2.476641309400602</v>
      </c>
      <c r="AC87" s="9">
        <f t="shared" si="23"/>
        <v>-2.5826613129517417</v>
      </c>
      <c r="AD87" s="9">
        <f t="shared" si="24"/>
        <v>2.5826613129517417</v>
      </c>
      <c r="AE87" s="9">
        <f t="shared" si="25"/>
        <v>-2.993281779593046</v>
      </c>
      <c r="AF87" s="9">
        <f t="shared" si="26"/>
        <v>-3.039426042505545</v>
      </c>
      <c r="AG87" s="9">
        <f t="shared" si="27"/>
        <v>-3.804665229776258</v>
      </c>
      <c r="AH87" s="9">
        <f t="shared" si="28"/>
        <v>-3.6414239862883995</v>
      </c>
      <c r="AI87" s="10">
        <f t="shared" si="29"/>
        <v>0.2276103523054016</v>
      </c>
      <c r="AJ87" s="10">
        <f t="shared" si="30"/>
        <v>-0.041068344028486393</v>
      </c>
      <c r="AK87" s="11">
        <f t="shared" si="31"/>
        <v>23609</v>
      </c>
      <c r="AL87" s="10">
        <f t="shared" si="32"/>
        <v>0.19588958851304997</v>
      </c>
    </row>
    <row r="88" spans="1:38" ht="12.75">
      <c r="A88" s="6" t="s">
        <v>286</v>
      </c>
      <c r="B88" s="6" t="s">
        <v>50</v>
      </c>
      <c r="C88" s="7" t="s">
        <v>57</v>
      </c>
      <c r="D88" s="6" t="s">
        <v>47</v>
      </c>
      <c r="E88" s="6" t="s">
        <v>287</v>
      </c>
      <c r="F88" s="6" t="s">
        <v>287</v>
      </c>
      <c r="G88" s="8">
        <v>23166</v>
      </c>
      <c r="H88" s="8">
        <v>380.2910581</v>
      </c>
      <c r="I88" s="8">
        <v>16.41591376</v>
      </c>
      <c r="J88" s="8">
        <v>597.3713714967358</v>
      </c>
      <c r="K88" s="8">
        <v>23.899999618530273</v>
      </c>
      <c r="L88" s="8">
        <v>217.08031339673585</v>
      </c>
      <c r="M88" s="8">
        <v>9.37064289893533</v>
      </c>
      <c r="N88" s="8">
        <v>20627</v>
      </c>
      <c r="O88" s="8">
        <v>247.2029804</v>
      </c>
      <c r="P88" s="8">
        <v>11.98443692</v>
      </c>
      <c r="Q88" s="8">
        <v>358.1143670645559</v>
      </c>
      <c r="R88" s="8">
        <v>18.600000381469727</v>
      </c>
      <c r="S88" s="8">
        <v>110.91138666455589</v>
      </c>
      <c r="T88" s="8">
        <v>5.377000371578799</v>
      </c>
      <c r="U88" s="8">
        <v>16597</v>
      </c>
      <c r="V88" s="8">
        <v>154.2268393</v>
      </c>
      <c r="W88" s="8">
        <v>9.292452812</v>
      </c>
      <c r="X88" s="8">
        <v>232.10468540453715</v>
      </c>
      <c r="Y88" s="8">
        <v>15.100000381469727</v>
      </c>
      <c r="Z88" s="8">
        <v>77.87784610453716</v>
      </c>
      <c r="AA88" s="8">
        <v>4.692284515547216</v>
      </c>
      <c r="AB88" s="9">
        <f t="shared" si="22"/>
        <v>-2.845243352302961</v>
      </c>
      <c r="AC88" s="9">
        <f t="shared" si="23"/>
        <v>-2.5440633961908525</v>
      </c>
      <c r="AD88" s="9">
        <f t="shared" si="24"/>
        <v>2.5440633961908525</v>
      </c>
      <c r="AE88" s="9">
        <f t="shared" si="25"/>
        <v>-2.295918369463072</v>
      </c>
      <c r="AF88" s="9">
        <f t="shared" si="26"/>
        <v>-2.0846683214450636</v>
      </c>
      <c r="AG88" s="9">
        <f t="shared" si="27"/>
        <v>-3.458310694931968</v>
      </c>
      <c r="AH88" s="9">
        <f t="shared" si="28"/>
        <v>-1.3621109954279795</v>
      </c>
      <c r="AI88" s="10">
        <f t="shared" si="29"/>
        <v>0.22462332823559972</v>
      </c>
      <c r="AJ88" s="10">
        <f t="shared" si="30"/>
        <v>0.1953749939399816</v>
      </c>
      <c r="AK88" s="11">
        <f t="shared" si="31"/>
        <v>-4030</v>
      </c>
      <c r="AL88" s="10">
        <f t="shared" si="32"/>
        <v>0.3761125409958852</v>
      </c>
    </row>
    <row r="89" spans="1:38" ht="12.75">
      <c r="A89" s="6" t="s">
        <v>240</v>
      </c>
      <c r="B89" s="6" t="s">
        <v>40</v>
      </c>
      <c r="C89" s="7" t="s">
        <v>80</v>
      </c>
      <c r="D89" s="6" t="s">
        <v>47</v>
      </c>
      <c r="E89" s="6" t="s">
        <v>241</v>
      </c>
      <c r="F89" s="6" t="s">
        <v>241</v>
      </c>
      <c r="G89" s="8">
        <v>124417</v>
      </c>
      <c r="H89" s="8">
        <v>2527.964206</v>
      </c>
      <c r="I89" s="8">
        <v>20.31847903</v>
      </c>
      <c r="J89" s="8">
        <v>4776.235789770439</v>
      </c>
      <c r="K89" s="8">
        <v>38.29999923706055</v>
      </c>
      <c r="L89" s="8">
        <v>2248.2715837704386</v>
      </c>
      <c r="M89" s="8">
        <v>18.07045326418768</v>
      </c>
      <c r="N89" s="8">
        <v>145674</v>
      </c>
      <c r="O89" s="8">
        <v>2407.607901</v>
      </c>
      <c r="P89" s="8">
        <v>16.52736865</v>
      </c>
      <c r="Q89" s="8">
        <v>4455.217851236927</v>
      </c>
      <c r="R89" s="8">
        <v>29.399999618530273</v>
      </c>
      <c r="S89" s="8">
        <v>2047.6099502369275</v>
      </c>
      <c r="T89" s="8">
        <v>14.056111250030394</v>
      </c>
      <c r="U89" s="8">
        <v>153479</v>
      </c>
      <c r="V89" s="8">
        <v>1975.089738</v>
      </c>
      <c r="W89" s="8">
        <v>12.86879468</v>
      </c>
      <c r="X89" s="8">
        <v>3669.9738811776397</v>
      </c>
      <c r="Y89" s="8">
        <v>21.700000762939453</v>
      </c>
      <c r="Z89" s="8">
        <v>1694.8841431776398</v>
      </c>
      <c r="AA89" s="8">
        <v>11.043101291887748</v>
      </c>
      <c r="AB89" s="9">
        <f t="shared" si="22"/>
        <v>-2.28362702629182</v>
      </c>
      <c r="AC89" s="9">
        <f t="shared" si="23"/>
        <v>-2.5021234906893293</v>
      </c>
      <c r="AD89" s="9">
        <f t="shared" si="24"/>
        <v>2.5021234906893293</v>
      </c>
      <c r="AE89" s="9">
        <f t="shared" si="25"/>
        <v>-2.840687902807983</v>
      </c>
      <c r="AF89" s="9">
        <f t="shared" si="26"/>
        <v>-3.036823656645616</v>
      </c>
      <c r="AG89" s="9">
        <f t="shared" si="27"/>
        <v>-2.4623613628248866</v>
      </c>
      <c r="AH89" s="9">
        <f t="shared" si="28"/>
        <v>-2.4125135010489784</v>
      </c>
      <c r="AI89" s="10">
        <f t="shared" si="29"/>
        <v>0.2213645769921154</v>
      </c>
      <c r="AJ89" s="10">
        <f t="shared" si="30"/>
        <v>-0.053578538380218844</v>
      </c>
      <c r="AK89" s="11">
        <f t="shared" si="31"/>
        <v>7805</v>
      </c>
      <c r="AL89" s="10">
        <f t="shared" si="32"/>
        <v>0.1796464294789669</v>
      </c>
    </row>
    <row r="90" spans="1:38" ht="12.75">
      <c r="A90" s="6" t="s">
        <v>339</v>
      </c>
      <c r="B90" s="6" t="s">
        <v>71</v>
      </c>
      <c r="C90" s="7" t="s">
        <v>108</v>
      </c>
      <c r="D90" s="6" t="s">
        <v>58</v>
      </c>
      <c r="E90" s="6" t="s">
        <v>340</v>
      </c>
      <c r="F90" s="6" t="s">
        <v>340</v>
      </c>
      <c r="G90" s="8">
        <v>2028656</v>
      </c>
      <c r="H90" s="8">
        <v>46494.37079</v>
      </c>
      <c r="I90" s="8">
        <v>22.91880476</v>
      </c>
      <c r="J90" s="8">
        <v>119862.69549563933</v>
      </c>
      <c r="K90" s="8">
        <v>59.400001525878906</v>
      </c>
      <c r="L90" s="8">
        <v>73368.32470563933</v>
      </c>
      <c r="M90" s="8">
        <v>36.16597624517874</v>
      </c>
      <c r="N90" s="8">
        <v>2300868</v>
      </c>
      <c r="O90" s="8">
        <v>39897.94585</v>
      </c>
      <c r="P90" s="8">
        <v>17.34038887</v>
      </c>
      <c r="Q90" s="8">
        <v>91352.98644247433</v>
      </c>
      <c r="R90" s="8">
        <v>40.400001525878906</v>
      </c>
      <c r="S90" s="8">
        <v>51455.04059247433</v>
      </c>
      <c r="T90" s="8">
        <v>22.363317057942623</v>
      </c>
      <c r="U90" s="8">
        <v>2344154</v>
      </c>
      <c r="V90" s="8">
        <v>31755.00903</v>
      </c>
      <c r="W90" s="8">
        <v>13.5464688</v>
      </c>
      <c r="X90" s="8">
        <v>66073.20944561114</v>
      </c>
      <c r="Y90" s="8">
        <v>29.399999618530273</v>
      </c>
      <c r="Z90" s="8">
        <v>34318.200415611136</v>
      </c>
      <c r="AA90" s="8">
        <v>14.639908647474158</v>
      </c>
      <c r="AB90" s="9">
        <f t="shared" si="22"/>
        <v>-2.6291591697423815</v>
      </c>
      <c r="AC90" s="9">
        <f t="shared" si="23"/>
        <v>-2.4691248908693932</v>
      </c>
      <c r="AD90" s="9">
        <f t="shared" si="24"/>
        <v>2.4691248908693932</v>
      </c>
      <c r="AE90" s="9">
        <f t="shared" si="25"/>
        <v>-3.5164979534366045</v>
      </c>
      <c r="AF90" s="9">
        <f t="shared" si="26"/>
        <v>-3.178351613669085</v>
      </c>
      <c r="AG90" s="9">
        <f t="shared" si="27"/>
        <v>-4.521837627740309</v>
      </c>
      <c r="AH90" s="9">
        <f t="shared" si="28"/>
        <v>-4.23670716548119</v>
      </c>
      <c r="AI90" s="10">
        <f t="shared" si="29"/>
        <v>0.21879094514216635</v>
      </c>
      <c r="AJ90" s="10">
        <f t="shared" si="30"/>
        <v>-0.018812900175064366</v>
      </c>
      <c r="AK90" s="11">
        <f t="shared" si="31"/>
        <v>43286</v>
      </c>
      <c r="AL90" s="10">
        <f t="shared" si="32"/>
        <v>0.20409413684138317</v>
      </c>
    </row>
    <row r="91" spans="1:38" ht="12.75">
      <c r="A91" s="6" t="s">
        <v>259</v>
      </c>
      <c r="B91" s="6" t="s">
        <v>50</v>
      </c>
      <c r="C91" s="7" t="s">
        <v>57</v>
      </c>
      <c r="D91" s="6" t="s">
        <v>58</v>
      </c>
      <c r="E91" s="6" t="s">
        <v>260</v>
      </c>
      <c r="F91" s="6" t="s">
        <v>260</v>
      </c>
      <c r="G91" s="8">
        <v>59136</v>
      </c>
      <c r="H91" s="8">
        <v>2151.004449</v>
      </c>
      <c r="I91" s="8">
        <v>36.37385769</v>
      </c>
      <c r="J91" s="8">
        <v>5125.297913776339</v>
      </c>
      <c r="K91" s="8">
        <v>89.30000305175781</v>
      </c>
      <c r="L91" s="8">
        <v>2974.2934647763386</v>
      </c>
      <c r="M91" s="8">
        <v>50.29581751853927</v>
      </c>
      <c r="N91" s="8">
        <v>62958</v>
      </c>
      <c r="O91" s="8">
        <v>2832.229654</v>
      </c>
      <c r="P91" s="8">
        <v>44.98601694</v>
      </c>
      <c r="Q91" s="8">
        <v>8029.4224546887</v>
      </c>
      <c r="R91" s="8">
        <v>126.80000305175781</v>
      </c>
      <c r="S91" s="8">
        <v>5197.192800688699</v>
      </c>
      <c r="T91" s="8">
        <v>82.55015725862796</v>
      </c>
      <c r="U91" s="8">
        <v>60408</v>
      </c>
      <c r="V91" s="8">
        <v>2129.337681</v>
      </c>
      <c r="W91" s="8">
        <v>35.24926634</v>
      </c>
      <c r="X91" s="8">
        <v>5034.180574363645</v>
      </c>
      <c r="Y91" s="8">
        <v>85</v>
      </c>
      <c r="Z91" s="8">
        <v>2904.842893363645</v>
      </c>
      <c r="AA91" s="8">
        <v>48.08705624029342</v>
      </c>
      <c r="AB91" s="9">
        <f t="shared" si="22"/>
        <v>-0.1570280264758593</v>
      </c>
      <c r="AC91" s="9">
        <f t="shared" si="23"/>
        <v>-2.439069908235954</v>
      </c>
      <c r="AD91" s="9">
        <f t="shared" si="24"/>
        <v>2.439069908235954</v>
      </c>
      <c r="AE91" s="9">
        <f t="shared" si="25"/>
        <v>-0.24675132783177986</v>
      </c>
      <c r="AF91" s="9">
        <f t="shared" si="26"/>
        <v>-3.9995980958029946</v>
      </c>
      <c r="AG91" s="9">
        <f t="shared" si="27"/>
        <v>-0.22454441529740216</v>
      </c>
      <c r="AH91" s="9">
        <f t="shared" si="28"/>
        <v>-5.403930355108234</v>
      </c>
      <c r="AI91" s="10">
        <f t="shared" si="29"/>
        <v>0.2164394908085855</v>
      </c>
      <c r="AJ91" s="10">
        <f t="shared" si="30"/>
        <v>0.040503192604593535</v>
      </c>
      <c r="AK91" s="11">
        <f t="shared" si="31"/>
        <v>-2550</v>
      </c>
      <c r="AL91" s="10">
        <f t="shared" si="32"/>
        <v>0.24817619291828805</v>
      </c>
    </row>
    <row r="92" spans="1:38" ht="12.75">
      <c r="A92" s="6" t="s">
        <v>417</v>
      </c>
      <c r="B92" s="6" t="s">
        <v>45</v>
      </c>
      <c r="C92" s="7" t="s">
        <v>46</v>
      </c>
      <c r="D92" s="6" t="s">
        <v>47</v>
      </c>
      <c r="E92" s="6" t="s">
        <v>418</v>
      </c>
      <c r="F92" s="6" t="s">
        <v>419</v>
      </c>
      <c r="G92" s="8">
        <v>32950</v>
      </c>
      <c r="H92" s="8">
        <v>572.9316297</v>
      </c>
      <c r="I92" s="8">
        <v>17.38790985</v>
      </c>
      <c r="J92" s="8">
        <v>1300.7112812648227</v>
      </c>
      <c r="K92" s="8">
        <v>39.099998474121094</v>
      </c>
      <c r="L92" s="8">
        <v>727.7796515648226</v>
      </c>
      <c r="M92" s="8">
        <v>22.087394584668367</v>
      </c>
      <c r="N92" s="8">
        <v>25474</v>
      </c>
      <c r="O92" s="8">
        <v>242.8760859</v>
      </c>
      <c r="P92" s="8">
        <v>9.53427361</v>
      </c>
      <c r="Q92" s="8">
        <v>398.0140615126002</v>
      </c>
      <c r="R92" s="8">
        <v>16</v>
      </c>
      <c r="S92" s="8">
        <v>155.13797561260023</v>
      </c>
      <c r="T92" s="8">
        <v>6.090051645308951</v>
      </c>
      <c r="U92" s="8">
        <v>22167</v>
      </c>
      <c r="V92" s="8">
        <v>166.3203556</v>
      </c>
      <c r="W92" s="8">
        <v>7.503061107</v>
      </c>
      <c r="X92" s="8">
        <v>265.8975311019852</v>
      </c>
      <c r="Y92" s="8">
        <v>11.699999809265137</v>
      </c>
      <c r="Z92" s="8">
        <v>99.57717550198518</v>
      </c>
      <c r="AA92" s="8">
        <v>4.4921358551894786</v>
      </c>
      <c r="AB92" s="9">
        <f t="shared" si="22"/>
        <v>-4.202320218151699</v>
      </c>
      <c r="AC92" s="9">
        <f t="shared" si="23"/>
        <v>-2.3958196984092774</v>
      </c>
      <c r="AD92" s="9">
        <f t="shared" si="24"/>
        <v>2.3958196984092774</v>
      </c>
      <c r="AE92" s="9">
        <f t="shared" si="25"/>
        <v>-6.032668012323491</v>
      </c>
      <c r="AF92" s="9">
        <f t="shared" si="26"/>
        <v>-3.12999896738196</v>
      </c>
      <c r="AG92" s="9">
        <f t="shared" si="27"/>
        <v>-7.96339392391365</v>
      </c>
      <c r="AH92" s="9">
        <f t="shared" si="28"/>
        <v>-3.043282818044054</v>
      </c>
      <c r="AI92" s="10">
        <f t="shared" si="29"/>
        <v>0.21304323602267589</v>
      </c>
      <c r="AJ92" s="10">
        <f t="shared" si="30"/>
        <v>0.12981863861191803</v>
      </c>
      <c r="AK92" s="11">
        <f t="shared" si="31"/>
        <v>-3307</v>
      </c>
      <c r="AL92" s="10">
        <f t="shared" si="32"/>
        <v>0.3152048914833076</v>
      </c>
    </row>
    <row r="93" spans="1:38" ht="12.75">
      <c r="A93" s="6" t="s">
        <v>404</v>
      </c>
      <c r="B93" s="6" t="s">
        <v>50</v>
      </c>
      <c r="C93" s="7" t="s">
        <v>57</v>
      </c>
      <c r="D93" s="6" t="s">
        <v>58</v>
      </c>
      <c r="E93" s="6" t="s">
        <v>405</v>
      </c>
      <c r="F93" s="6" t="s">
        <v>405</v>
      </c>
      <c r="G93" s="8">
        <v>36790</v>
      </c>
      <c r="H93" s="8">
        <v>899.6946293</v>
      </c>
      <c r="I93" s="8">
        <v>24.45486897</v>
      </c>
      <c r="J93" s="8">
        <v>3561.261214285646</v>
      </c>
      <c r="K93" s="8">
        <v>96.0999984741211</v>
      </c>
      <c r="L93" s="8">
        <v>2661.566584985646</v>
      </c>
      <c r="M93" s="8">
        <v>72.34483786315973</v>
      </c>
      <c r="N93" s="8">
        <v>34352</v>
      </c>
      <c r="O93" s="8">
        <v>932.1024314</v>
      </c>
      <c r="P93" s="8">
        <v>27.13386212</v>
      </c>
      <c r="Q93" s="8">
        <v>3813.6267341241964</v>
      </c>
      <c r="R93" s="8">
        <v>114</v>
      </c>
      <c r="S93" s="8">
        <v>2881.5243027241963</v>
      </c>
      <c r="T93" s="8">
        <v>83.88228640906486</v>
      </c>
      <c r="U93" s="8">
        <v>34829</v>
      </c>
      <c r="V93" s="8">
        <v>743.7929641</v>
      </c>
      <c r="W93" s="8">
        <v>21.35556473</v>
      </c>
      <c r="X93" s="8">
        <v>2609.0208714638384</v>
      </c>
      <c r="Y93" s="8">
        <v>77.69999694824219</v>
      </c>
      <c r="Z93" s="8">
        <v>1865.2279073638383</v>
      </c>
      <c r="AA93" s="8">
        <v>53.553874856121</v>
      </c>
      <c r="AB93" s="9">
        <f t="shared" si="22"/>
        <v>-0.677584935840046</v>
      </c>
      <c r="AC93" s="9">
        <f t="shared" si="23"/>
        <v>-2.3947012379811685</v>
      </c>
      <c r="AD93" s="9">
        <f t="shared" si="24"/>
        <v>2.3947012379811685</v>
      </c>
      <c r="AE93" s="9">
        <f t="shared" si="25"/>
        <v>-1.0626704100038784</v>
      </c>
      <c r="AF93" s="9">
        <f t="shared" si="26"/>
        <v>-3.833432302970568</v>
      </c>
      <c r="AG93" s="9">
        <f t="shared" si="27"/>
        <v>-1.5037797357875817</v>
      </c>
      <c r="AH93" s="9">
        <f t="shared" si="28"/>
        <v>-4.487263098905374</v>
      </c>
      <c r="AI93" s="10">
        <f t="shared" si="29"/>
        <v>0.21295521310034574</v>
      </c>
      <c r="AJ93" s="10">
        <f t="shared" si="30"/>
        <v>-0.013885654401490451</v>
      </c>
      <c r="AK93" s="11">
        <f t="shared" si="31"/>
        <v>477</v>
      </c>
      <c r="AL93" s="10">
        <f t="shared" si="32"/>
        <v>0.2020265809382804</v>
      </c>
    </row>
    <row r="94" spans="1:38" ht="12.75">
      <c r="A94" s="6" t="s">
        <v>89</v>
      </c>
      <c r="B94" s="6" t="s">
        <v>45</v>
      </c>
      <c r="C94" s="7" t="s">
        <v>46</v>
      </c>
      <c r="D94" s="6" t="s">
        <v>54</v>
      </c>
      <c r="E94" s="6" t="s">
        <v>90</v>
      </c>
      <c r="F94" s="6" t="s">
        <v>90</v>
      </c>
      <c r="G94" s="8">
        <v>115981</v>
      </c>
      <c r="H94" s="8">
        <v>521.0103147</v>
      </c>
      <c r="I94" s="8">
        <v>4.492204022</v>
      </c>
      <c r="J94" s="8">
        <v>1139.9573427802122</v>
      </c>
      <c r="K94" s="8">
        <v>10</v>
      </c>
      <c r="L94" s="8">
        <v>618.9470280802122</v>
      </c>
      <c r="M94" s="8">
        <v>5.3366243443340915</v>
      </c>
      <c r="N94" s="8">
        <v>112256</v>
      </c>
      <c r="O94" s="8">
        <v>342.8552601</v>
      </c>
      <c r="P94" s="8">
        <v>3.05422659</v>
      </c>
      <c r="Q94" s="8">
        <v>628.3575988481284</v>
      </c>
      <c r="R94" s="8">
        <v>5.800000190734863</v>
      </c>
      <c r="S94" s="8">
        <v>285.5023387481284</v>
      </c>
      <c r="T94" s="8">
        <v>2.543314733716936</v>
      </c>
      <c r="U94" s="8">
        <v>122470</v>
      </c>
      <c r="V94" s="8">
        <v>294.7438188</v>
      </c>
      <c r="W94" s="8">
        <v>2.406661377</v>
      </c>
      <c r="X94" s="8">
        <v>544.1118250611792</v>
      </c>
      <c r="Y94" s="8">
        <v>4.400000095367432</v>
      </c>
      <c r="Z94" s="8">
        <v>249.36800626117918</v>
      </c>
      <c r="AA94" s="8">
        <v>2.036155844379678</v>
      </c>
      <c r="AB94" s="9">
        <f t="shared" si="22"/>
        <v>-3.1205149425003365</v>
      </c>
      <c r="AC94" s="9">
        <f t="shared" si="23"/>
        <v>-2.382859322314107</v>
      </c>
      <c r="AD94" s="9">
        <f t="shared" si="24"/>
        <v>2.382859322314107</v>
      </c>
      <c r="AE94" s="9">
        <f t="shared" si="25"/>
        <v>-4.104902651977071</v>
      </c>
      <c r="AF94" s="9">
        <f t="shared" si="26"/>
        <v>-2.762533878390629</v>
      </c>
      <c r="AG94" s="9">
        <f t="shared" si="27"/>
        <v>-4.817648338392757</v>
      </c>
      <c r="AH94" s="9">
        <f t="shared" si="28"/>
        <v>-2.22404603365412</v>
      </c>
      <c r="AI94" s="10">
        <f t="shared" si="29"/>
        <v>0.21202264924292996</v>
      </c>
      <c r="AJ94" s="10">
        <f t="shared" si="30"/>
        <v>-0.09098845496009123</v>
      </c>
      <c r="AK94" s="11">
        <f t="shared" si="31"/>
        <v>10214</v>
      </c>
      <c r="AL94" s="10">
        <f t="shared" si="32"/>
        <v>0.14032580770663236</v>
      </c>
    </row>
    <row r="95" spans="1:38" ht="12.75">
      <c r="A95" s="6" t="s">
        <v>250</v>
      </c>
      <c r="B95" s="6" t="s">
        <v>45</v>
      </c>
      <c r="C95" s="7" t="s">
        <v>68</v>
      </c>
      <c r="D95" s="6" t="s">
        <v>42</v>
      </c>
      <c r="E95" s="6" t="s">
        <v>251</v>
      </c>
      <c r="F95" s="6" t="s">
        <v>251</v>
      </c>
      <c r="G95" s="8">
        <v>136866</v>
      </c>
      <c r="H95" s="8">
        <v>4058.851603</v>
      </c>
      <c r="I95" s="8">
        <v>29.65566031</v>
      </c>
      <c r="J95" s="8">
        <v>9895.41777964473</v>
      </c>
      <c r="K95" s="8">
        <v>71.80000305175781</v>
      </c>
      <c r="L95" s="8">
        <v>5836.566176644729</v>
      </c>
      <c r="M95" s="8">
        <v>42.644383386996985</v>
      </c>
      <c r="N95" s="8">
        <v>107505</v>
      </c>
      <c r="O95" s="8">
        <v>2548.230524</v>
      </c>
      <c r="P95" s="8">
        <v>23.70336751</v>
      </c>
      <c r="Q95" s="8">
        <v>5749.339891004345</v>
      </c>
      <c r="R95" s="8">
        <v>51.900001525878906</v>
      </c>
      <c r="S95" s="8">
        <v>3201.109367004345</v>
      </c>
      <c r="T95" s="8">
        <v>29.77637660577969</v>
      </c>
      <c r="U95" s="8">
        <v>129751</v>
      </c>
      <c r="V95" s="8">
        <v>2428.403624</v>
      </c>
      <c r="W95" s="8">
        <v>18.71587597</v>
      </c>
      <c r="X95" s="8">
        <v>5256.281788107836</v>
      </c>
      <c r="Y95" s="8">
        <v>37.70000076293945</v>
      </c>
      <c r="Z95" s="8">
        <v>2827.8781641078363</v>
      </c>
      <c r="AA95" s="8">
        <v>21.79465409983612</v>
      </c>
      <c r="AB95" s="9">
        <f t="shared" si="22"/>
        <v>-2.3014043270394335</v>
      </c>
      <c r="AC95" s="9">
        <f t="shared" si="23"/>
        <v>-2.362449810451228</v>
      </c>
      <c r="AD95" s="9">
        <f t="shared" si="24"/>
        <v>2.362449810451228</v>
      </c>
      <c r="AE95" s="9">
        <f t="shared" si="25"/>
        <v>-3.221122019333414</v>
      </c>
      <c r="AF95" s="9">
        <f t="shared" si="26"/>
        <v>-3.196587048811212</v>
      </c>
      <c r="AG95" s="9">
        <f t="shared" si="27"/>
        <v>-3.3561542975617016</v>
      </c>
      <c r="AH95" s="9">
        <f t="shared" si="28"/>
        <v>-3.1205063283966057</v>
      </c>
      <c r="AI95" s="10">
        <f t="shared" si="29"/>
        <v>0.21041278366442545</v>
      </c>
      <c r="AJ95" s="10">
        <f t="shared" si="30"/>
        <v>-0.20692991023673318</v>
      </c>
      <c r="AK95" s="11">
        <f t="shared" si="31"/>
        <v>22246</v>
      </c>
      <c r="AL95" s="10">
        <f t="shared" si="32"/>
        <v>0.04702357140432716</v>
      </c>
    </row>
    <row r="96" spans="1:38" ht="12.75">
      <c r="A96" s="6" t="s">
        <v>73</v>
      </c>
      <c r="B96" s="6" t="s">
        <v>45</v>
      </c>
      <c r="C96" s="7" t="s">
        <v>46</v>
      </c>
      <c r="D96" s="6" t="s">
        <v>54</v>
      </c>
      <c r="E96" s="6" t="s">
        <v>74</v>
      </c>
      <c r="F96" s="6" t="s">
        <v>74</v>
      </c>
      <c r="G96" s="8">
        <v>88572</v>
      </c>
      <c r="H96" s="8">
        <v>389.6243402</v>
      </c>
      <c r="I96" s="8">
        <v>4.398956106</v>
      </c>
      <c r="J96" s="8">
        <v>761.6690171539665</v>
      </c>
      <c r="K96" s="8">
        <v>9.399999618530273</v>
      </c>
      <c r="L96" s="8">
        <v>372.0446769539665</v>
      </c>
      <c r="M96" s="8">
        <v>4.2004773173685415</v>
      </c>
      <c r="N96" s="8">
        <v>79587</v>
      </c>
      <c r="O96" s="8">
        <v>248.2422453</v>
      </c>
      <c r="P96" s="8">
        <v>3.119130578</v>
      </c>
      <c r="Q96" s="8">
        <v>419.06861693178894</v>
      </c>
      <c r="R96" s="8">
        <v>5.599999904632568</v>
      </c>
      <c r="S96" s="8">
        <v>170.82637163178893</v>
      </c>
      <c r="T96" s="8">
        <v>2.1464104895496616</v>
      </c>
      <c r="U96" s="8">
        <v>74165</v>
      </c>
      <c r="V96" s="8">
        <v>183.0628589</v>
      </c>
      <c r="W96" s="8">
        <v>2.468318734</v>
      </c>
      <c r="X96" s="8">
        <v>315.17929936809287</v>
      </c>
      <c r="Y96" s="8">
        <v>4.199999809265137</v>
      </c>
      <c r="Z96" s="8">
        <v>132.11644046809286</v>
      </c>
      <c r="AA96" s="8">
        <v>1.781385295868575</v>
      </c>
      <c r="AB96" s="9">
        <f t="shared" si="22"/>
        <v>-2.8891500987902154</v>
      </c>
      <c r="AC96" s="9">
        <f t="shared" si="23"/>
        <v>-2.340170577088941</v>
      </c>
      <c r="AD96" s="9">
        <f t="shared" si="24"/>
        <v>2.340170577088941</v>
      </c>
      <c r="AE96" s="9">
        <f t="shared" si="25"/>
        <v>-4.028125844089063</v>
      </c>
      <c r="AF96" s="9">
        <f t="shared" si="26"/>
        <v>-2.8768210083494608</v>
      </c>
      <c r="AG96" s="9">
        <f t="shared" si="27"/>
        <v>-4.289034240494085</v>
      </c>
      <c r="AH96" s="9">
        <f t="shared" si="28"/>
        <v>-1.8640558943491432</v>
      </c>
      <c r="AI96" s="10">
        <f t="shared" si="29"/>
        <v>0.20865168280877278</v>
      </c>
      <c r="AJ96" s="10">
        <f t="shared" si="30"/>
        <v>0.06812670410996771</v>
      </c>
      <c r="AK96" s="11">
        <f t="shared" si="31"/>
        <v>-5422</v>
      </c>
      <c r="AL96" s="10">
        <f t="shared" si="32"/>
        <v>0.26256363545709516</v>
      </c>
    </row>
    <row r="97" spans="1:38" ht="12.75">
      <c r="A97" s="6" t="s">
        <v>257</v>
      </c>
      <c r="B97" s="6" t="s">
        <v>40</v>
      </c>
      <c r="C97" s="7" t="s">
        <v>80</v>
      </c>
      <c r="D97" s="6" t="s">
        <v>47</v>
      </c>
      <c r="E97" s="6" t="s">
        <v>258</v>
      </c>
      <c r="F97" s="6" t="s">
        <v>258</v>
      </c>
      <c r="G97" s="8">
        <v>78156</v>
      </c>
      <c r="H97" s="8">
        <v>1439.637331</v>
      </c>
      <c r="I97" s="8">
        <v>18.42004876</v>
      </c>
      <c r="J97" s="8">
        <v>2797.5933962860536</v>
      </c>
      <c r="K97" s="8">
        <v>38.29999923706055</v>
      </c>
      <c r="L97" s="8">
        <v>1357.9560652860537</v>
      </c>
      <c r="M97" s="8">
        <v>17.374943258176643</v>
      </c>
      <c r="N97" s="8">
        <v>75641</v>
      </c>
      <c r="O97" s="8">
        <v>1130.251346</v>
      </c>
      <c r="P97" s="8">
        <v>14.942311</v>
      </c>
      <c r="Q97" s="8">
        <v>2352.129488261255</v>
      </c>
      <c r="R97" s="8">
        <v>29.299999237060547</v>
      </c>
      <c r="S97" s="8">
        <v>1221.878142261255</v>
      </c>
      <c r="T97" s="8">
        <v>16.153648712487342</v>
      </c>
      <c r="U97" s="8">
        <v>65010</v>
      </c>
      <c r="V97" s="8">
        <v>770.2379757</v>
      </c>
      <c r="W97" s="8">
        <v>11.84799224</v>
      </c>
      <c r="X97" s="8">
        <v>1536.8384982160514</v>
      </c>
      <c r="Y97" s="8">
        <v>22.100000381469727</v>
      </c>
      <c r="Z97" s="8">
        <v>766.6005225160515</v>
      </c>
      <c r="AA97" s="8">
        <v>11.79204003254963</v>
      </c>
      <c r="AB97" s="9">
        <f t="shared" si="22"/>
        <v>-2.2064062797196486</v>
      </c>
      <c r="AC97" s="9">
        <f t="shared" si="23"/>
        <v>-2.3203843114799665</v>
      </c>
      <c r="AD97" s="9">
        <f t="shared" si="24"/>
        <v>2.3203843114799665</v>
      </c>
      <c r="AE97" s="9">
        <f t="shared" si="25"/>
        <v>-2.749361252408647</v>
      </c>
      <c r="AF97" s="9">
        <f t="shared" si="26"/>
        <v>-2.8200986419935155</v>
      </c>
      <c r="AG97" s="9">
        <f t="shared" si="27"/>
        <v>-1.9380219769864024</v>
      </c>
      <c r="AH97" s="9">
        <f t="shared" si="28"/>
        <v>-3.147212202891378</v>
      </c>
      <c r="AI97" s="10">
        <f t="shared" si="29"/>
        <v>0.2070843499375699</v>
      </c>
      <c r="AJ97" s="10">
        <f t="shared" si="30"/>
        <v>0.14054547137134624</v>
      </c>
      <c r="AK97" s="11">
        <f t="shared" si="31"/>
        <v>-10631</v>
      </c>
      <c r="AL97" s="10">
        <f t="shared" si="32"/>
        <v>0.31852505336454606</v>
      </c>
    </row>
    <row r="98" spans="1:38" ht="12.75">
      <c r="A98" s="6" t="s">
        <v>143</v>
      </c>
      <c r="B98" s="6" t="s">
        <v>61</v>
      </c>
      <c r="C98" s="7" t="s">
        <v>62</v>
      </c>
      <c r="D98" s="6" t="s">
        <v>47</v>
      </c>
      <c r="E98" s="6" t="s">
        <v>144</v>
      </c>
      <c r="F98" s="6" t="s">
        <v>144</v>
      </c>
      <c r="G98" s="8">
        <v>82690</v>
      </c>
      <c r="H98" s="8">
        <v>819.1715001</v>
      </c>
      <c r="I98" s="8">
        <v>9.906536463</v>
      </c>
      <c r="J98" s="8">
        <v>1456.7409233392045</v>
      </c>
      <c r="K98" s="8">
        <v>17.200000762939453</v>
      </c>
      <c r="L98" s="8">
        <v>637.5694232392045</v>
      </c>
      <c r="M98" s="8">
        <v>7.71035703518206</v>
      </c>
      <c r="N98" s="8">
        <v>78511</v>
      </c>
      <c r="O98" s="8">
        <v>599.6780626</v>
      </c>
      <c r="P98" s="8">
        <v>7.638140676</v>
      </c>
      <c r="Q98" s="8">
        <v>1033.7109174159352</v>
      </c>
      <c r="R98" s="8">
        <v>12.899999618530273</v>
      </c>
      <c r="S98" s="8">
        <v>434.03285481593525</v>
      </c>
      <c r="T98" s="8">
        <v>5.528306285946368</v>
      </c>
      <c r="U98" s="8">
        <v>73282</v>
      </c>
      <c r="V98" s="8">
        <v>444.2655133</v>
      </c>
      <c r="W98" s="8">
        <v>6.062409777</v>
      </c>
      <c r="X98" s="8">
        <v>713.7094816976271</v>
      </c>
      <c r="Y98" s="8">
        <v>10.100000381469727</v>
      </c>
      <c r="Z98" s="8">
        <v>269.4439683976271</v>
      </c>
      <c r="AA98" s="8">
        <v>3.6768096994845543</v>
      </c>
      <c r="AB98" s="9">
        <f aca="true" t="shared" si="33" ref="AB98:AB129">100*(LN(W98/I98)/(2010-1990))</f>
        <v>-2.455437070257768</v>
      </c>
      <c r="AC98" s="9">
        <f aca="true" t="shared" si="34" ref="AC98:AC129">100*(LN(W98/P98)/(2010-2000))</f>
        <v>-2.310468325356332</v>
      </c>
      <c r="AD98" s="9">
        <f aca="true" t="shared" si="35" ref="AD98:AD129">AC98*-1</f>
        <v>2.310468325356332</v>
      </c>
      <c r="AE98" s="9">
        <f aca="true" t="shared" si="36" ref="AE98:AE129">100*(LN(Y98/K98)/(2010-1990))</f>
        <v>-2.6618698327992916</v>
      </c>
      <c r="AF98" s="9">
        <f aca="true" t="shared" si="37" ref="AF98:AF129">100*(LN(Y98/R98)/(2010-2000))</f>
        <v>-2.4469182017983653</v>
      </c>
      <c r="AG98" s="9">
        <f aca="true" t="shared" si="38" ref="AG98:AG129">100*(LN(AA98/M98)/(2010-1990))</f>
        <v>-3.7025952393795953</v>
      </c>
      <c r="AH98" s="9">
        <f aca="true" t="shared" si="39" ref="AH98:AH129">100*(LN(AA98/T98)/(2010-2000))</f>
        <v>-4.078360445237679</v>
      </c>
      <c r="AI98" s="10">
        <f aca="true" t="shared" si="40" ref="AI98:AI129">((P98-W98)/P98)</f>
        <v>0.20629770592614835</v>
      </c>
      <c r="AJ98" s="10">
        <f aca="true" t="shared" si="41" ref="AJ98:AJ129">((N98-U98)/N98)</f>
        <v>0.06660213218529888</v>
      </c>
      <c r="AK98" s="11">
        <f aca="true" t="shared" si="42" ref="AK98:AK129">U98-N98</f>
        <v>-5229</v>
      </c>
      <c r="AL98" s="10">
        <f aca="true" t="shared" si="43" ref="AL98:AL129">((O98-V98)/O98)</f>
        <v>0.2591599709787349</v>
      </c>
    </row>
    <row r="99" spans="1:38" ht="12.75">
      <c r="A99" s="6" t="s">
        <v>49</v>
      </c>
      <c r="B99" s="6" t="s">
        <v>50</v>
      </c>
      <c r="C99" s="7" t="s">
        <v>51</v>
      </c>
      <c r="D99" s="6" t="s">
        <v>47</v>
      </c>
      <c r="E99" s="6" t="s">
        <v>52</v>
      </c>
      <c r="F99" s="6" t="s">
        <v>52</v>
      </c>
      <c r="G99" s="8">
        <v>805722</v>
      </c>
      <c r="H99" s="8">
        <v>23185.81925</v>
      </c>
      <c r="I99" s="8">
        <v>28.7764505</v>
      </c>
      <c r="J99" s="8">
        <v>53244.68712434206</v>
      </c>
      <c r="K99" s="8">
        <v>67.5999984741211</v>
      </c>
      <c r="L99" s="8">
        <v>30058.86787434206</v>
      </c>
      <c r="M99" s="8">
        <v>37.30674832552923</v>
      </c>
      <c r="N99" s="8">
        <v>632219</v>
      </c>
      <c r="O99" s="8">
        <v>14506.12394</v>
      </c>
      <c r="P99" s="8">
        <v>22.94477695</v>
      </c>
      <c r="Q99" s="8">
        <v>27840.986217982416</v>
      </c>
      <c r="R99" s="8">
        <v>48.900001525878906</v>
      </c>
      <c r="S99" s="8">
        <v>13334.862277982416</v>
      </c>
      <c r="T99" s="8">
        <v>21.0921567969049</v>
      </c>
      <c r="U99" s="8">
        <v>714423</v>
      </c>
      <c r="V99" s="8">
        <v>13039.94765</v>
      </c>
      <c r="W99" s="8">
        <v>18.25241859</v>
      </c>
      <c r="X99" s="8">
        <v>25880.64202304896</v>
      </c>
      <c r="Y99" s="8">
        <v>36</v>
      </c>
      <c r="Z99" s="8">
        <v>12840.69437304896</v>
      </c>
      <c r="AA99" s="8">
        <v>17.973517612183482</v>
      </c>
      <c r="AB99" s="9">
        <f t="shared" si="33"/>
        <v>-2.276298824754175</v>
      </c>
      <c r="AC99" s="9">
        <f t="shared" si="34"/>
        <v>-2.2879273000019085</v>
      </c>
      <c r="AD99" s="9">
        <f t="shared" si="35"/>
        <v>2.2879273000019085</v>
      </c>
      <c r="AE99" s="9">
        <f t="shared" si="36"/>
        <v>-3.1504451101031754</v>
      </c>
      <c r="AF99" s="9">
        <f t="shared" si="37"/>
        <v>-3.062584892287834</v>
      </c>
      <c r="AG99" s="9">
        <f t="shared" si="38"/>
        <v>-3.651373998771922</v>
      </c>
      <c r="AH99" s="9">
        <f t="shared" si="39"/>
        <v>-1.600018248053202</v>
      </c>
      <c r="AI99" s="10">
        <f t="shared" si="40"/>
        <v>0.20450660166474183</v>
      </c>
      <c r="AJ99" s="10">
        <f t="shared" si="41"/>
        <v>-0.1300245642728232</v>
      </c>
      <c r="AK99" s="11">
        <f t="shared" si="42"/>
        <v>82204</v>
      </c>
      <c r="AL99" s="10">
        <f t="shared" si="43"/>
        <v>0.10107291900058035</v>
      </c>
    </row>
    <row r="100" spans="1:38" ht="12.75">
      <c r="A100" s="6" t="s">
        <v>466</v>
      </c>
      <c r="B100" s="6" t="s">
        <v>50</v>
      </c>
      <c r="C100" s="7" t="s">
        <v>57</v>
      </c>
      <c r="D100" s="6" t="s">
        <v>42</v>
      </c>
      <c r="E100" s="6" t="s">
        <v>467</v>
      </c>
      <c r="F100" s="6" t="s">
        <v>467</v>
      </c>
      <c r="G100" s="8">
        <v>387897</v>
      </c>
      <c r="H100" s="8">
        <v>10293.37349</v>
      </c>
      <c r="I100" s="8">
        <v>26.53635756</v>
      </c>
      <c r="J100" s="8">
        <v>29216.744953242305</v>
      </c>
      <c r="K100" s="8">
        <v>77.5999984741211</v>
      </c>
      <c r="L100" s="8">
        <v>18923.371463242307</v>
      </c>
      <c r="M100" s="8">
        <v>48.784526467702264</v>
      </c>
      <c r="N100" s="8">
        <v>375802</v>
      </c>
      <c r="O100" s="8">
        <v>12747.45356</v>
      </c>
      <c r="P100" s="8">
        <v>33.92066449</v>
      </c>
      <c r="Q100" s="8">
        <v>42846.535552549205</v>
      </c>
      <c r="R100" s="8">
        <v>115</v>
      </c>
      <c r="S100" s="8">
        <v>30099.081992549203</v>
      </c>
      <c r="T100" s="8">
        <v>80.09292657449723</v>
      </c>
      <c r="U100" s="8">
        <v>373859</v>
      </c>
      <c r="V100" s="8">
        <v>10103.28842</v>
      </c>
      <c r="W100" s="8">
        <v>27.02432848</v>
      </c>
      <c r="X100" s="8">
        <v>29075.82500783934</v>
      </c>
      <c r="Y100" s="8">
        <v>79.80000305175781</v>
      </c>
      <c r="Z100" s="8">
        <v>18972.53658783934</v>
      </c>
      <c r="AA100" s="8">
        <v>50.74783966104692</v>
      </c>
      <c r="AB100" s="9">
        <f t="shared" si="33"/>
        <v>0.09110869516900516</v>
      </c>
      <c r="AC100" s="9">
        <f t="shared" si="34"/>
        <v>-2.2728688553633023</v>
      </c>
      <c r="AD100" s="9">
        <f t="shared" si="35"/>
        <v>2.2728688553633023</v>
      </c>
      <c r="AE100" s="9">
        <f t="shared" si="36"/>
        <v>0.13978067586278284</v>
      </c>
      <c r="AF100" s="9">
        <f t="shared" si="37"/>
        <v>-3.6540858566490857</v>
      </c>
      <c r="AG100" s="9">
        <f t="shared" si="38"/>
        <v>0.1972793338102793</v>
      </c>
      <c r="AH100" s="9">
        <f t="shared" si="39"/>
        <v>-4.563184939798813</v>
      </c>
      <c r="AI100" s="10">
        <f t="shared" si="40"/>
        <v>0.20330780996442677</v>
      </c>
      <c r="AJ100" s="10">
        <f t="shared" si="41"/>
        <v>0.005170275836743817</v>
      </c>
      <c r="AK100" s="11">
        <f t="shared" si="42"/>
        <v>-1943</v>
      </c>
      <c r="AL100" s="10">
        <f t="shared" si="43"/>
        <v>0.20742692864534737</v>
      </c>
    </row>
    <row r="101" spans="1:38" ht="12.75">
      <c r="A101" s="6" t="s">
        <v>184</v>
      </c>
      <c r="B101" s="6" t="s">
        <v>71</v>
      </c>
      <c r="C101" s="7" t="s">
        <v>141</v>
      </c>
      <c r="D101" s="6" t="s">
        <v>58</v>
      </c>
      <c r="E101" s="6" t="s">
        <v>185</v>
      </c>
      <c r="F101" s="6" t="s">
        <v>185</v>
      </c>
      <c r="G101" s="8">
        <v>21311</v>
      </c>
      <c r="H101" s="8">
        <v>264.8391399</v>
      </c>
      <c r="I101" s="8">
        <v>12.42734456</v>
      </c>
      <c r="J101" s="8">
        <v>596.8406431629269</v>
      </c>
      <c r="K101" s="8">
        <v>29.5</v>
      </c>
      <c r="L101" s="8">
        <v>332.00150326292686</v>
      </c>
      <c r="M101" s="8">
        <v>15.578879605036219</v>
      </c>
      <c r="N101" s="8">
        <v>20018</v>
      </c>
      <c r="O101" s="8">
        <v>199.9149589</v>
      </c>
      <c r="P101" s="8">
        <v>9.986759859</v>
      </c>
      <c r="Q101" s="8">
        <v>443.6260547521143</v>
      </c>
      <c r="R101" s="8">
        <v>22.600000381469727</v>
      </c>
      <c r="S101" s="8">
        <v>243.71109585211434</v>
      </c>
      <c r="T101" s="8">
        <v>12.174597654716473</v>
      </c>
      <c r="U101" s="8">
        <v>18522</v>
      </c>
      <c r="V101" s="8">
        <v>147.7019786</v>
      </c>
      <c r="W101" s="8">
        <v>7.974407657</v>
      </c>
      <c r="X101" s="8">
        <v>329.3766527555607</v>
      </c>
      <c r="Y101" s="8">
        <v>17.399999618530273</v>
      </c>
      <c r="Z101" s="8">
        <v>181.67467415556072</v>
      </c>
      <c r="AA101" s="8">
        <v>9.808588389782999</v>
      </c>
      <c r="AB101" s="9">
        <f t="shared" si="33"/>
        <v>-2.218309401177442</v>
      </c>
      <c r="AC101" s="9">
        <f t="shared" si="34"/>
        <v>-2.250228306848776</v>
      </c>
      <c r="AD101" s="9">
        <f t="shared" si="35"/>
        <v>2.250228306848776</v>
      </c>
      <c r="AE101" s="9">
        <f t="shared" si="36"/>
        <v>-2.639600395244193</v>
      </c>
      <c r="AF101" s="9">
        <f t="shared" si="37"/>
        <v>-2.614797388604959</v>
      </c>
      <c r="AG101" s="9">
        <f t="shared" si="38"/>
        <v>-2.313288786376295</v>
      </c>
      <c r="AH101" s="9">
        <f t="shared" si="39"/>
        <v>-2.160932533858867</v>
      </c>
      <c r="AI101" s="10">
        <f t="shared" si="40"/>
        <v>0.20150201170467524</v>
      </c>
      <c r="AJ101" s="10">
        <f t="shared" si="41"/>
        <v>0.07473274053351983</v>
      </c>
      <c r="AK101" s="11">
        <f t="shared" si="42"/>
        <v>-1496</v>
      </c>
      <c r="AL101" s="10">
        <f t="shared" si="43"/>
        <v>0.26117595495251356</v>
      </c>
    </row>
    <row r="102" spans="1:38" ht="12.75">
      <c r="A102" s="6" t="s">
        <v>438</v>
      </c>
      <c r="B102" s="6" t="s">
        <v>50</v>
      </c>
      <c r="C102" s="7" t="s">
        <v>57</v>
      </c>
      <c r="D102" s="6" t="s">
        <v>42</v>
      </c>
      <c r="E102" s="6" t="s">
        <v>439</v>
      </c>
      <c r="F102" s="6" t="s">
        <v>439</v>
      </c>
      <c r="G102" s="8">
        <v>877694</v>
      </c>
      <c r="H102" s="8">
        <v>31361.90767</v>
      </c>
      <c r="I102" s="8">
        <v>35.73216596</v>
      </c>
      <c r="J102" s="8">
        <v>143490.36343999335</v>
      </c>
      <c r="K102" s="8">
        <v>174.89999389648438</v>
      </c>
      <c r="L102" s="8">
        <v>112128.45576999335</v>
      </c>
      <c r="M102" s="8">
        <v>127.75347190477929</v>
      </c>
      <c r="N102" s="8">
        <v>1175889</v>
      </c>
      <c r="O102" s="8">
        <v>37833.17529</v>
      </c>
      <c r="P102" s="8">
        <v>32.17410426</v>
      </c>
      <c r="Q102" s="8">
        <v>157415.18833887676</v>
      </c>
      <c r="R102" s="8">
        <v>144.3000030517578</v>
      </c>
      <c r="S102" s="8">
        <v>119582.01304887676</v>
      </c>
      <c r="T102" s="8">
        <v>101.69498400688904</v>
      </c>
      <c r="U102" s="8">
        <v>1513713</v>
      </c>
      <c r="V102" s="8">
        <v>38992.74524</v>
      </c>
      <c r="W102" s="8">
        <v>25.7596686</v>
      </c>
      <c r="X102" s="8">
        <v>141483.19563410783</v>
      </c>
      <c r="Y102" s="8">
        <v>98.9000015258789</v>
      </c>
      <c r="Z102" s="8">
        <v>102490.45039410784</v>
      </c>
      <c r="AA102" s="8">
        <v>67.70798057102492</v>
      </c>
      <c r="AB102" s="9">
        <f t="shared" si="33"/>
        <v>-1.63620627079265</v>
      </c>
      <c r="AC102" s="9">
        <f t="shared" si="34"/>
        <v>-2.2235187722105416</v>
      </c>
      <c r="AD102" s="9">
        <f t="shared" si="35"/>
        <v>2.2235187722105416</v>
      </c>
      <c r="AE102" s="9">
        <f t="shared" si="36"/>
        <v>-2.8505254653510677</v>
      </c>
      <c r="AF102" s="9">
        <f t="shared" si="37"/>
        <v>-3.777852328713588</v>
      </c>
      <c r="AG102" s="9">
        <f t="shared" si="38"/>
        <v>-3.174491758384803</v>
      </c>
      <c r="AH102" s="9">
        <f t="shared" si="39"/>
        <v>-4.06773925997606</v>
      </c>
      <c r="AI102" s="10">
        <f t="shared" si="40"/>
        <v>0.19936640996015714</v>
      </c>
      <c r="AJ102" s="10">
        <f t="shared" si="41"/>
        <v>-0.2872924230093147</v>
      </c>
      <c r="AK102" s="11">
        <f t="shared" si="42"/>
        <v>337824</v>
      </c>
      <c r="AL102" s="10">
        <f t="shared" si="43"/>
        <v>-0.030649554025313146</v>
      </c>
    </row>
    <row r="103" spans="1:38" ht="12.75">
      <c r="A103" s="6" t="s">
        <v>317</v>
      </c>
      <c r="B103" s="6" t="s">
        <v>50</v>
      </c>
      <c r="C103" s="7" t="s">
        <v>57</v>
      </c>
      <c r="D103" s="6" t="s">
        <v>42</v>
      </c>
      <c r="E103" s="6" t="s">
        <v>318</v>
      </c>
      <c r="F103" s="6" t="s">
        <v>318</v>
      </c>
      <c r="G103" s="8">
        <v>437578</v>
      </c>
      <c r="H103" s="8">
        <v>20926.54222</v>
      </c>
      <c r="I103" s="8">
        <v>47.82357025</v>
      </c>
      <c r="J103" s="8">
        <v>123755.75704615594</v>
      </c>
      <c r="K103" s="8">
        <v>311</v>
      </c>
      <c r="L103" s="8">
        <v>102829.21482615593</v>
      </c>
      <c r="M103" s="8">
        <v>234.9963088321532</v>
      </c>
      <c r="N103" s="8">
        <v>573960</v>
      </c>
      <c r="O103" s="8">
        <v>23212.2648</v>
      </c>
      <c r="P103" s="8">
        <v>40.442304</v>
      </c>
      <c r="Q103" s="8">
        <v>113780.50715596977</v>
      </c>
      <c r="R103" s="8">
        <v>217.8000030517578</v>
      </c>
      <c r="S103" s="8">
        <v>90568.24235596976</v>
      </c>
      <c r="T103" s="8">
        <v>157.7953905428423</v>
      </c>
      <c r="U103" s="8">
        <v>754861</v>
      </c>
      <c r="V103" s="8">
        <v>24460.72591</v>
      </c>
      <c r="W103" s="8">
        <v>32.40427829</v>
      </c>
      <c r="X103" s="8">
        <v>100007.11817337867</v>
      </c>
      <c r="Y103" s="8">
        <v>143.3000030517578</v>
      </c>
      <c r="Z103" s="8">
        <v>75546.39226337866</v>
      </c>
      <c r="AA103" s="8">
        <v>100.07987200740091</v>
      </c>
      <c r="AB103" s="9">
        <f t="shared" si="33"/>
        <v>-1.9461407967931765</v>
      </c>
      <c r="AC103" s="9">
        <f t="shared" si="34"/>
        <v>-2.215859057544887</v>
      </c>
      <c r="AD103" s="9">
        <f t="shared" si="35"/>
        <v>2.215859057544887</v>
      </c>
      <c r="AE103" s="9">
        <f t="shared" si="36"/>
        <v>-3.87426278024411</v>
      </c>
      <c r="AF103" s="9">
        <f t="shared" si="37"/>
        <v>-4.186368683801916</v>
      </c>
      <c r="AG103" s="9">
        <f t="shared" si="38"/>
        <v>-4.268006098343057</v>
      </c>
      <c r="AH103" s="9">
        <f t="shared" si="39"/>
        <v>-4.553306099750437</v>
      </c>
      <c r="AI103" s="10">
        <f t="shared" si="40"/>
        <v>0.19875291254425068</v>
      </c>
      <c r="AJ103" s="10">
        <f t="shared" si="41"/>
        <v>-0.315180500383302</v>
      </c>
      <c r="AK103" s="11">
        <f t="shared" si="42"/>
        <v>180901</v>
      </c>
      <c r="AL103" s="10">
        <f t="shared" si="43"/>
        <v>-0.053784545401188086</v>
      </c>
    </row>
    <row r="104" spans="1:38" ht="12.75">
      <c r="A104" s="6" t="s">
        <v>394</v>
      </c>
      <c r="B104" s="6" t="s">
        <v>50</v>
      </c>
      <c r="C104" s="7" t="s">
        <v>57</v>
      </c>
      <c r="D104" s="6" t="s">
        <v>47</v>
      </c>
      <c r="E104" s="6" t="s">
        <v>395</v>
      </c>
      <c r="F104" s="6" t="s">
        <v>395</v>
      </c>
      <c r="G104" s="8">
        <v>1081626</v>
      </c>
      <c r="H104" s="8">
        <v>19857.74052</v>
      </c>
      <c r="I104" s="8">
        <v>18.35915604</v>
      </c>
      <c r="J104" s="8">
        <v>63860.89794108737</v>
      </c>
      <c r="K104" s="8">
        <v>59.79999923706055</v>
      </c>
      <c r="L104" s="8">
        <v>44003.15742108737</v>
      </c>
      <c r="M104" s="8">
        <v>40.68241464340481</v>
      </c>
      <c r="N104" s="8">
        <v>1099776</v>
      </c>
      <c r="O104" s="8">
        <v>24125.86054</v>
      </c>
      <c r="P104" s="8">
        <v>21.93706767</v>
      </c>
      <c r="Q104" s="8">
        <v>83852.21624064843</v>
      </c>
      <c r="R104" s="8">
        <v>77.9000015258789</v>
      </c>
      <c r="S104" s="8">
        <v>59726.355700648426</v>
      </c>
      <c r="T104" s="8">
        <v>54.307746032508824</v>
      </c>
      <c r="U104" s="8">
        <v>1059021</v>
      </c>
      <c r="V104" s="8">
        <v>18710.97908</v>
      </c>
      <c r="W104" s="8">
        <v>17.66818512</v>
      </c>
      <c r="X104" s="8">
        <v>58122.81100433487</v>
      </c>
      <c r="Y104" s="8">
        <v>56.599998474121094</v>
      </c>
      <c r="Z104" s="8">
        <v>39411.83192433487</v>
      </c>
      <c r="AA104" s="8">
        <v>37.21534504446547</v>
      </c>
      <c r="AB104" s="9">
        <f t="shared" si="33"/>
        <v>-0.1918142271818381</v>
      </c>
      <c r="AC104" s="9">
        <f t="shared" si="34"/>
        <v>-2.164122223022793</v>
      </c>
      <c r="AD104" s="9">
        <f t="shared" si="35"/>
        <v>2.164122223022793</v>
      </c>
      <c r="AE104" s="9">
        <f t="shared" si="36"/>
        <v>-0.2749834497412777</v>
      </c>
      <c r="AF104" s="9">
        <f t="shared" si="37"/>
        <v>-3.194170142142193</v>
      </c>
      <c r="AG104" s="9">
        <f t="shared" si="38"/>
        <v>-0.44537374507735694</v>
      </c>
      <c r="AH104" s="9">
        <f t="shared" si="39"/>
        <v>-3.77945691879195</v>
      </c>
      <c r="AI104" s="10">
        <f t="shared" si="40"/>
        <v>0.19459677173890946</v>
      </c>
      <c r="AJ104" s="10">
        <f t="shared" si="41"/>
        <v>0.03705754626396648</v>
      </c>
      <c r="AK104" s="11">
        <f t="shared" si="42"/>
        <v>-40755</v>
      </c>
      <c r="AL104" s="10">
        <f t="shared" si="43"/>
        <v>0.22444303907926014</v>
      </c>
    </row>
    <row r="105" spans="1:38" ht="12.75">
      <c r="A105" s="6" t="s">
        <v>242</v>
      </c>
      <c r="B105" s="6" t="s">
        <v>45</v>
      </c>
      <c r="C105" s="7" t="s">
        <v>68</v>
      </c>
      <c r="D105" s="6" t="s">
        <v>47</v>
      </c>
      <c r="E105" s="6" t="s">
        <v>243</v>
      </c>
      <c r="F105" s="6" t="s">
        <v>243</v>
      </c>
      <c r="G105" s="8">
        <v>373624</v>
      </c>
      <c r="H105" s="8">
        <v>9712.427256</v>
      </c>
      <c r="I105" s="8">
        <v>25.99519104</v>
      </c>
      <c r="J105" s="8">
        <v>23027.98684002526</v>
      </c>
      <c r="K105" s="8">
        <v>57.400001525878906</v>
      </c>
      <c r="L105" s="8">
        <v>13315.559584025259</v>
      </c>
      <c r="M105" s="8">
        <v>35.6389300045641</v>
      </c>
      <c r="N105" s="8">
        <v>238221</v>
      </c>
      <c r="O105" s="8">
        <v>5105.558298</v>
      </c>
      <c r="P105" s="8">
        <v>21.43202446</v>
      </c>
      <c r="Q105" s="8">
        <v>9399.972786658966</v>
      </c>
      <c r="R105" s="8">
        <v>43.900001525878906</v>
      </c>
      <c r="S105" s="8">
        <v>4294.414488658966</v>
      </c>
      <c r="T105" s="8">
        <v>18.027018980941925</v>
      </c>
      <c r="U105" s="8">
        <v>344096</v>
      </c>
      <c r="V105" s="8">
        <v>5961.696542</v>
      </c>
      <c r="W105" s="8">
        <v>17.32567813</v>
      </c>
      <c r="X105" s="8">
        <v>12685.955602720718</v>
      </c>
      <c r="Y105" s="8">
        <v>33.20000076293945</v>
      </c>
      <c r="Z105" s="8">
        <v>6724.2590607207185</v>
      </c>
      <c r="AA105" s="8">
        <v>19.541811182695287</v>
      </c>
      <c r="AB105" s="9">
        <f t="shared" si="33"/>
        <v>-2.028609374507899</v>
      </c>
      <c r="AC105" s="9">
        <f t="shared" si="34"/>
        <v>-2.1269658751302547</v>
      </c>
      <c r="AD105" s="9">
        <f t="shared" si="35"/>
        <v>2.1269658751302547</v>
      </c>
      <c r="AE105" s="9">
        <f t="shared" si="36"/>
        <v>-2.73747215503115</v>
      </c>
      <c r="AF105" s="9">
        <f t="shared" si="37"/>
        <v>-2.7936445593664003</v>
      </c>
      <c r="AG105" s="9">
        <f t="shared" si="38"/>
        <v>-3.0044112324289762</v>
      </c>
      <c r="AH105" s="9">
        <f t="shared" si="39"/>
        <v>0.8068464641076297</v>
      </c>
      <c r="AI105" s="10">
        <f t="shared" si="40"/>
        <v>0.19159862091721414</v>
      </c>
      <c r="AJ105" s="10">
        <f t="shared" si="41"/>
        <v>-0.4444402466617133</v>
      </c>
      <c r="AK105" s="11">
        <f t="shared" si="42"/>
        <v>105875</v>
      </c>
      <c r="AL105" s="10">
        <f t="shared" si="43"/>
        <v>-0.16768748764172858</v>
      </c>
    </row>
    <row r="106" spans="1:38" ht="12.75">
      <c r="A106" s="6" t="s">
        <v>221</v>
      </c>
      <c r="B106" s="6" t="s">
        <v>83</v>
      </c>
      <c r="C106" s="7" t="s">
        <v>41</v>
      </c>
      <c r="D106" s="6" t="s">
        <v>58</v>
      </c>
      <c r="E106" s="6" t="s">
        <v>222</v>
      </c>
      <c r="F106" s="6" t="s">
        <v>222</v>
      </c>
      <c r="G106" s="8">
        <v>27365475</v>
      </c>
      <c r="H106" s="8">
        <v>1298680.489</v>
      </c>
      <c r="I106" s="8">
        <v>47.45689556</v>
      </c>
      <c r="J106" s="8">
        <v>3078338.038091408</v>
      </c>
      <c r="K106" s="8">
        <v>114.80000305175781</v>
      </c>
      <c r="L106" s="8">
        <v>1779657.549091408</v>
      </c>
      <c r="M106" s="8">
        <v>65.03294933091452</v>
      </c>
      <c r="N106" s="8">
        <v>27286377</v>
      </c>
      <c r="O106" s="8">
        <v>1079680.206</v>
      </c>
      <c r="P106" s="8">
        <v>39.5684706</v>
      </c>
      <c r="Q106" s="8">
        <v>2293994.276341478</v>
      </c>
      <c r="R106" s="8">
        <v>85.5</v>
      </c>
      <c r="S106" s="8">
        <v>1214314.0703414779</v>
      </c>
      <c r="T106" s="8">
        <v>44.50257615151612</v>
      </c>
      <c r="U106" s="8">
        <v>27165244</v>
      </c>
      <c r="V106" s="8">
        <v>875175.8566</v>
      </c>
      <c r="W106" s="8">
        <v>32.21674934</v>
      </c>
      <c r="X106" s="8">
        <v>1696305.2389952412</v>
      </c>
      <c r="Y106" s="8">
        <v>62.70000457763672</v>
      </c>
      <c r="Z106" s="8">
        <v>821129.3823952412</v>
      </c>
      <c r="AA106" s="8">
        <v>30.22720437906765</v>
      </c>
      <c r="AB106" s="9">
        <f t="shared" si="33"/>
        <v>-1.936676770017657</v>
      </c>
      <c r="AC106" s="9">
        <f t="shared" si="34"/>
        <v>-2.0554612100806766</v>
      </c>
      <c r="AD106" s="9">
        <f t="shared" si="35"/>
        <v>2.0554612100806766</v>
      </c>
      <c r="AE106" s="9">
        <f t="shared" si="36"/>
        <v>-3.024149949106447</v>
      </c>
      <c r="AF106" s="9">
        <f t="shared" si="37"/>
        <v>-3.1015485529528215</v>
      </c>
      <c r="AG106" s="9">
        <f t="shared" si="38"/>
        <v>-3.830758640453498</v>
      </c>
      <c r="AH106" s="9">
        <f t="shared" si="39"/>
        <v>-3.868047523905233</v>
      </c>
      <c r="AI106" s="10">
        <f t="shared" si="40"/>
        <v>0.18579745814082585</v>
      </c>
      <c r="AJ106" s="10">
        <f t="shared" si="41"/>
        <v>0.004439321497317141</v>
      </c>
      <c r="AK106" s="11">
        <f t="shared" si="42"/>
        <v>-121133</v>
      </c>
      <c r="AL106" s="10">
        <f t="shared" si="43"/>
        <v>0.18941196500920193</v>
      </c>
    </row>
    <row r="107" spans="1:38" ht="12.75">
      <c r="A107" s="6" t="s">
        <v>188</v>
      </c>
      <c r="B107" s="6" t="s">
        <v>45</v>
      </c>
      <c r="C107" s="7" t="s">
        <v>46</v>
      </c>
      <c r="D107" s="6" t="s">
        <v>54</v>
      </c>
      <c r="E107" s="6" t="s">
        <v>189</v>
      </c>
      <c r="F107" s="6" t="s">
        <v>189</v>
      </c>
      <c r="G107" s="8">
        <v>747802</v>
      </c>
      <c r="H107" s="8">
        <v>2580.444665</v>
      </c>
      <c r="I107" s="8">
        <v>3.450705755</v>
      </c>
      <c r="J107" s="8">
        <v>6399.522315487363</v>
      </c>
      <c r="K107" s="8">
        <v>8.800000190734863</v>
      </c>
      <c r="L107" s="8">
        <v>3819.077650487363</v>
      </c>
      <c r="M107" s="8">
        <v>5.107070655718175</v>
      </c>
      <c r="N107" s="8">
        <v>754895</v>
      </c>
      <c r="O107" s="8">
        <v>2087.638517</v>
      </c>
      <c r="P107" s="8">
        <v>2.765468731</v>
      </c>
      <c r="Q107" s="8">
        <v>4058.059759402623</v>
      </c>
      <c r="R107" s="8">
        <v>5.400000095367432</v>
      </c>
      <c r="S107" s="8">
        <v>1970.4212424026232</v>
      </c>
      <c r="T107" s="8">
        <v>2.610192467035314</v>
      </c>
      <c r="U107" s="8">
        <v>792604</v>
      </c>
      <c r="V107" s="8">
        <v>1786.960484</v>
      </c>
      <c r="W107" s="8">
        <v>2.254543863</v>
      </c>
      <c r="X107" s="8">
        <v>3281.6545527748785</v>
      </c>
      <c r="Y107" s="8">
        <v>4.099999904632568</v>
      </c>
      <c r="Z107" s="8">
        <v>1494.6940687748786</v>
      </c>
      <c r="AA107" s="8">
        <v>1.8858018238299057</v>
      </c>
      <c r="AB107" s="9">
        <f t="shared" si="33"/>
        <v>-2.1281555117206508</v>
      </c>
      <c r="AC107" s="9">
        <f t="shared" si="34"/>
        <v>-2.042624691276485</v>
      </c>
      <c r="AD107" s="9">
        <f t="shared" si="35"/>
        <v>2.042624691276485</v>
      </c>
      <c r="AE107" s="9">
        <f t="shared" si="36"/>
        <v>-3.8188239635433203</v>
      </c>
      <c r="AF107" s="9">
        <f t="shared" si="37"/>
        <v>-2.7541202078095135</v>
      </c>
      <c r="AG107" s="9">
        <f t="shared" si="38"/>
        <v>-4.981364407276687</v>
      </c>
      <c r="AH107" s="9">
        <f t="shared" si="39"/>
        <v>-3.250708595873697</v>
      </c>
      <c r="AI107" s="10">
        <f t="shared" si="40"/>
        <v>0.1847516344237414</v>
      </c>
      <c r="AJ107" s="10">
        <f t="shared" si="41"/>
        <v>-0.049952642420469075</v>
      </c>
      <c r="AK107" s="11">
        <f t="shared" si="42"/>
        <v>37709</v>
      </c>
      <c r="AL107" s="10">
        <f t="shared" si="43"/>
        <v>0.14402782404689649</v>
      </c>
    </row>
    <row r="108" spans="1:38" ht="12.75">
      <c r="A108" s="6" t="s">
        <v>390</v>
      </c>
      <c r="B108" s="6" t="s">
        <v>71</v>
      </c>
      <c r="C108" s="7" t="s">
        <v>141</v>
      </c>
      <c r="D108" s="6" t="s">
        <v>58</v>
      </c>
      <c r="E108" s="6" t="s">
        <v>391</v>
      </c>
      <c r="F108" s="6" t="s">
        <v>391</v>
      </c>
      <c r="G108" s="8">
        <v>12429</v>
      </c>
      <c r="H108" s="8">
        <v>228.6397041</v>
      </c>
      <c r="I108" s="8">
        <v>18.3956637</v>
      </c>
      <c r="J108" s="8">
        <v>521.3155462223154</v>
      </c>
      <c r="K108" s="8">
        <v>44.900001525878906</v>
      </c>
      <c r="L108" s="8">
        <v>292.67584212231543</v>
      </c>
      <c r="M108" s="8">
        <v>23.547818981600727</v>
      </c>
      <c r="N108" s="8">
        <v>14523</v>
      </c>
      <c r="O108" s="8">
        <v>218.8666832</v>
      </c>
      <c r="P108" s="8">
        <v>15.07034932</v>
      </c>
      <c r="Q108" s="8">
        <v>467.3911277749822</v>
      </c>
      <c r="R108" s="8">
        <v>34.5</v>
      </c>
      <c r="S108" s="8">
        <v>248.52444457498217</v>
      </c>
      <c r="T108" s="8">
        <v>17.11247294463831</v>
      </c>
      <c r="U108" s="8">
        <v>17175</v>
      </c>
      <c r="V108" s="8">
        <v>211.0604632</v>
      </c>
      <c r="W108" s="8">
        <v>12.28881882</v>
      </c>
      <c r="X108" s="8">
        <v>449.6541121941136</v>
      </c>
      <c r="Y108" s="8">
        <v>26.700000762939453</v>
      </c>
      <c r="Z108" s="8">
        <v>238.59364899411364</v>
      </c>
      <c r="AA108" s="8">
        <v>13.891915516396718</v>
      </c>
      <c r="AB108" s="9">
        <f t="shared" si="33"/>
        <v>-2.0171257921752908</v>
      </c>
      <c r="AC108" s="9">
        <f t="shared" si="34"/>
        <v>-2.040393822697865</v>
      </c>
      <c r="AD108" s="9">
        <f t="shared" si="35"/>
        <v>2.040393822697865</v>
      </c>
      <c r="AE108" s="9">
        <f t="shared" si="36"/>
        <v>-2.598871173757166</v>
      </c>
      <c r="AF108" s="9">
        <f t="shared" si="37"/>
        <v>-2.5629573005659934</v>
      </c>
      <c r="AG108" s="9">
        <f t="shared" si="38"/>
        <v>-2.6386307526062436</v>
      </c>
      <c r="AH108" s="9">
        <f t="shared" si="39"/>
        <v>-2.0850055617800076</v>
      </c>
      <c r="AI108" s="10">
        <f t="shared" si="40"/>
        <v>0.1845697429394424</v>
      </c>
      <c r="AJ108" s="10">
        <f t="shared" si="41"/>
        <v>-0.1826068994009502</v>
      </c>
      <c r="AK108" s="11">
        <f t="shared" si="42"/>
        <v>2652</v>
      </c>
      <c r="AL108" s="10">
        <f t="shared" si="43"/>
        <v>0.0356665522859261</v>
      </c>
    </row>
    <row r="109" spans="1:38" ht="12.75">
      <c r="A109" s="6" t="s">
        <v>331</v>
      </c>
      <c r="B109" s="6" t="s">
        <v>61</v>
      </c>
      <c r="C109" s="7" t="s">
        <v>62</v>
      </c>
      <c r="D109" s="6" t="s">
        <v>47</v>
      </c>
      <c r="E109" s="6" t="s">
        <v>332</v>
      </c>
      <c r="F109" s="6" t="s">
        <v>332</v>
      </c>
      <c r="G109" s="8">
        <v>63201</v>
      </c>
      <c r="H109" s="8">
        <v>875.8311245</v>
      </c>
      <c r="I109" s="8">
        <v>13.85786814</v>
      </c>
      <c r="J109" s="8">
        <v>2107.684555993901</v>
      </c>
      <c r="K109" s="8">
        <v>33.20000076293945</v>
      </c>
      <c r="L109" s="8">
        <v>1231.853431493901</v>
      </c>
      <c r="M109" s="8">
        <v>19.49104336155917</v>
      </c>
      <c r="N109" s="8">
        <v>69402</v>
      </c>
      <c r="O109" s="8">
        <v>783.2351161</v>
      </c>
      <c r="P109" s="8">
        <v>11.28548336</v>
      </c>
      <c r="Q109" s="8">
        <v>1805.9122915813603</v>
      </c>
      <c r="R109" s="8">
        <v>25.700000762939453</v>
      </c>
      <c r="S109" s="8">
        <v>1022.6771754813602</v>
      </c>
      <c r="T109" s="8">
        <v>14.735557699797704</v>
      </c>
      <c r="U109" s="8">
        <v>69969</v>
      </c>
      <c r="V109" s="8">
        <v>645.0974931</v>
      </c>
      <c r="W109" s="8">
        <v>9.219761511</v>
      </c>
      <c r="X109" s="8">
        <v>1411.0319779465985</v>
      </c>
      <c r="Y109" s="8">
        <v>20.200000762939453</v>
      </c>
      <c r="Z109" s="8">
        <v>765.9344848465986</v>
      </c>
      <c r="AA109" s="8">
        <v>10.94676906696678</v>
      </c>
      <c r="AB109" s="9">
        <f t="shared" si="33"/>
        <v>-2.0375199866516036</v>
      </c>
      <c r="AC109" s="9">
        <f t="shared" si="34"/>
        <v>-2.021680706821526</v>
      </c>
      <c r="AD109" s="9">
        <f t="shared" si="35"/>
        <v>2.021680706821526</v>
      </c>
      <c r="AE109" s="9">
        <f t="shared" si="36"/>
        <v>-2.4843362836305416</v>
      </c>
      <c r="AF109" s="9">
        <f t="shared" si="37"/>
        <v>-2.4080837941109543</v>
      </c>
      <c r="AG109" s="9">
        <f t="shared" si="38"/>
        <v>-2.8845534745746715</v>
      </c>
      <c r="AH109" s="9">
        <f t="shared" si="39"/>
        <v>-2.972191137737624</v>
      </c>
      <c r="AI109" s="10">
        <f t="shared" si="40"/>
        <v>0.18304239021978416</v>
      </c>
      <c r="AJ109" s="10">
        <f t="shared" si="41"/>
        <v>-0.008169793377712458</v>
      </c>
      <c r="AK109" s="11">
        <f t="shared" si="42"/>
        <v>567</v>
      </c>
      <c r="AL109" s="10">
        <f t="shared" si="43"/>
        <v>0.1763680153768326</v>
      </c>
    </row>
    <row r="110" spans="1:38" ht="12.75">
      <c r="A110" s="6" t="s">
        <v>464</v>
      </c>
      <c r="B110" s="6" t="s">
        <v>50</v>
      </c>
      <c r="C110" s="7" t="s">
        <v>57</v>
      </c>
      <c r="D110" s="6" t="s">
        <v>58</v>
      </c>
      <c r="E110" s="6" t="s">
        <v>465</v>
      </c>
      <c r="F110" s="6" t="s">
        <v>465</v>
      </c>
      <c r="G110" s="8">
        <v>341806</v>
      </c>
      <c r="H110" s="8">
        <v>13747.62514</v>
      </c>
      <c r="I110" s="8">
        <v>40.2205495</v>
      </c>
      <c r="J110" s="8">
        <v>60220.76719851658</v>
      </c>
      <c r="K110" s="8">
        <v>182.8000030517578</v>
      </c>
      <c r="L110" s="8">
        <v>46473.142058516576</v>
      </c>
      <c r="M110" s="8">
        <v>135.96350578549405</v>
      </c>
      <c r="N110" s="8">
        <v>453091</v>
      </c>
      <c r="O110" s="8">
        <v>16814.83753</v>
      </c>
      <c r="P110" s="8">
        <v>37.11139159</v>
      </c>
      <c r="Q110" s="8">
        <v>67900.96916543675</v>
      </c>
      <c r="R110" s="8">
        <v>157.3000030517578</v>
      </c>
      <c r="S110" s="8">
        <v>51086.131635436745</v>
      </c>
      <c r="T110" s="8">
        <v>112.75026790520391</v>
      </c>
      <c r="U110" s="8">
        <v>599560</v>
      </c>
      <c r="V110" s="8">
        <v>18219.65287</v>
      </c>
      <c r="W110" s="8">
        <v>30.38837292</v>
      </c>
      <c r="X110" s="8">
        <v>60301.870997258215</v>
      </c>
      <c r="Y110" s="8">
        <v>111</v>
      </c>
      <c r="Z110" s="8">
        <v>42082.21812725821</v>
      </c>
      <c r="AA110" s="8">
        <v>70.18850178006906</v>
      </c>
      <c r="AB110" s="9">
        <f t="shared" si="33"/>
        <v>-1.4015899054654195</v>
      </c>
      <c r="AC110" s="9">
        <f t="shared" si="34"/>
        <v>-1.99863907911163</v>
      </c>
      <c r="AD110" s="9">
        <f t="shared" si="35"/>
        <v>1.99863907911163</v>
      </c>
      <c r="AE110" s="9">
        <f t="shared" si="36"/>
        <v>-2.4943123720111653</v>
      </c>
      <c r="AF110" s="9">
        <f t="shared" si="37"/>
        <v>-3.4862462815277384</v>
      </c>
      <c r="AG110" s="9">
        <f t="shared" si="38"/>
        <v>-3.306010023021533</v>
      </c>
      <c r="AH110" s="9">
        <f t="shared" si="39"/>
        <v>-4.739908491697022</v>
      </c>
      <c r="AI110" s="10">
        <f t="shared" si="40"/>
        <v>0.18115781656141336</v>
      </c>
      <c r="AJ110" s="10">
        <f t="shared" si="41"/>
        <v>-0.3232661871456286</v>
      </c>
      <c r="AK110" s="11">
        <f t="shared" si="42"/>
        <v>146469</v>
      </c>
      <c r="AL110" s="10">
        <f t="shared" si="43"/>
        <v>-0.08354617387730424</v>
      </c>
    </row>
    <row r="111" spans="1:38" ht="12.75">
      <c r="A111" s="6" t="s">
        <v>129</v>
      </c>
      <c r="B111" s="6" t="s">
        <v>61</v>
      </c>
      <c r="C111" s="7" t="s">
        <v>62</v>
      </c>
      <c r="D111" s="6" t="s">
        <v>47</v>
      </c>
      <c r="E111" s="6" t="s">
        <v>130</v>
      </c>
      <c r="F111" s="6" t="s">
        <v>130</v>
      </c>
      <c r="G111" s="8">
        <v>304572</v>
      </c>
      <c r="H111" s="8">
        <v>2880.596123</v>
      </c>
      <c r="I111" s="8">
        <v>9.45784945</v>
      </c>
      <c r="J111" s="8">
        <v>5598.303069274203</v>
      </c>
      <c r="K111" s="8">
        <v>18.700000762939453</v>
      </c>
      <c r="L111" s="8">
        <v>2717.7069462742033</v>
      </c>
      <c r="M111" s="8">
        <v>8.923036084322273</v>
      </c>
      <c r="N111" s="8">
        <v>257051</v>
      </c>
      <c r="O111" s="8">
        <v>1474.359298</v>
      </c>
      <c r="P111" s="8">
        <v>5.7356684</v>
      </c>
      <c r="Q111" s="8">
        <v>2687.1152646801675</v>
      </c>
      <c r="R111" s="8">
        <v>10.800000190734863</v>
      </c>
      <c r="S111" s="8">
        <v>1212.7559666801674</v>
      </c>
      <c r="T111" s="8">
        <v>4.717958563398576</v>
      </c>
      <c r="U111" s="8">
        <v>245497</v>
      </c>
      <c r="V111" s="8">
        <v>1154.845593</v>
      </c>
      <c r="W111" s="8">
        <v>4.704112853</v>
      </c>
      <c r="X111" s="8">
        <v>2179.336668325859</v>
      </c>
      <c r="Y111" s="8">
        <v>8.800000190734863</v>
      </c>
      <c r="Z111" s="8">
        <v>1024.4910753258591</v>
      </c>
      <c r="AA111" s="8">
        <v>4.173130732049105</v>
      </c>
      <c r="AB111" s="9">
        <f t="shared" si="33"/>
        <v>-3.492039125930039</v>
      </c>
      <c r="AC111" s="9">
        <f t="shared" si="34"/>
        <v>-1.9826709013806398</v>
      </c>
      <c r="AD111" s="9">
        <f t="shared" si="35"/>
        <v>1.9826709013806398</v>
      </c>
      <c r="AE111" s="9">
        <f t="shared" si="36"/>
        <v>-3.7688591075043227</v>
      </c>
      <c r="AF111" s="9">
        <f t="shared" si="37"/>
        <v>-2.0479440863223255</v>
      </c>
      <c r="AG111" s="9">
        <f t="shared" si="38"/>
        <v>-3.7998486384277608</v>
      </c>
      <c r="AH111" s="9">
        <f t="shared" si="39"/>
        <v>-1.227096690926529</v>
      </c>
      <c r="AI111" s="10">
        <f t="shared" si="40"/>
        <v>0.17984923030069172</v>
      </c>
      <c r="AJ111" s="10">
        <f t="shared" si="41"/>
        <v>0.04494827874624102</v>
      </c>
      <c r="AK111" s="11">
        <f t="shared" si="42"/>
        <v>-11554</v>
      </c>
      <c r="AL111" s="10">
        <f t="shared" si="43"/>
        <v>0.2167135958198434</v>
      </c>
    </row>
    <row r="112" spans="1:38" ht="12.75">
      <c r="A112" s="6" t="s">
        <v>236</v>
      </c>
      <c r="B112" s="6" t="s">
        <v>61</v>
      </c>
      <c r="C112" s="7" t="s">
        <v>62</v>
      </c>
      <c r="D112" s="6" t="s">
        <v>47</v>
      </c>
      <c r="E112" s="6" t="s">
        <v>237</v>
      </c>
      <c r="F112" s="6" t="s">
        <v>237</v>
      </c>
      <c r="G112" s="8">
        <v>61238</v>
      </c>
      <c r="H112" s="8">
        <v>824.8254069</v>
      </c>
      <c r="I112" s="8">
        <v>13.46917611</v>
      </c>
      <c r="J112" s="8">
        <v>2223.7047222172855</v>
      </c>
      <c r="K112" s="8">
        <v>38</v>
      </c>
      <c r="L112" s="8">
        <v>1398.8793153172855</v>
      </c>
      <c r="M112" s="8">
        <v>22.843321390595474</v>
      </c>
      <c r="N112" s="8">
        <v>56650</v>
      </c>
      <c r="O112" s="8">
        <v>639.6059581</v>
      </c>
      <c r="P112" s="8">
        <v>11.2904847</v>
      </c>
      <c r="Q112" s="8">
        <v>1717.1304823970684</v>
      </c>
      <c r="R112" s="8">
        <v>30.299999237060547</v>
      </c>
      <c r="S112" s="8">
        <v>1077.5245242970684</v>
      </c>
      <c r="T112" s="8">
        <v>19.020732997300414</v>
      </c>
      <c r="U112" s="8">
        <v>50568</v>
      </c>
      <c r="V112" s="8">
        <v>468.9858455</v>
      </c>
      <c r="W112" s="8">
        <v>9.274360178</v>
      </c>
      <c r="X112" s="8">
        <v>1312.836411338465</v>
      </c>
      <c r="Y112" s="8">
        <v>23.799999237060547</v>
      </c>
      <c r="Z112" s="8">
        <v>843.8505658384651</v>
      </c>
      <c r="AA112" s="8">
        <v>16.68744197592282</v>
      </c>
      <c r="AB112" s="9">
        <f t="shared" si="33"/>
        <v>-1.8657510056547724</v>
      </c>
      <c r="AC112" s="9">
        <f t="shared" si="34"/>
        <v>-1.967066864280944</v>
      </c>
      <c r="AD112" s="9">
        <f t="shared" si="35"/>
        <v>1.967066864280944</v>
      </c>
      <c r="AE112" s="9">
        <f t="shared" si="36"/>
        <v>-2.339503055526184</v>
      </c>
      <c r="AF112" s="9">
        <f t="shared" si="37"/>
        <v>-2.4146213871465436</v>
      </c>
      <c r="AG112" s="9">
        <f t="shared" si="38"/>
        <v>-1.5700116753133728</v>
      </c>
      <c r="AH112" s="9">
        <f t="shared" si="39"/>
        <v>-1.308731355572181</v>
      </c>
      <c r="AI112" s="10">
        <f t="shared" si="40"/>
        <v>0.17856846500132983</v>
      </c>
      <c r="AJ112" s="10">
        <f t="shared" si="41"/>
        <v>0.10736098852603707</v>
      </c>
      <c r="AK112" s="11">
        <f t="shared" si="42"/>
        <v>-6082</v>
      </c>
      <c r="AL112" s="10">
        <f t="shared" si="43"/>
        <v>0.2667581663980125</v>
      </c>
    </row>
    <row r="113" spans="1:38" ht="12.75">
      <c r="A113" s="6" t="s">
        <v>434</v>
      </c>
      <c r="B113" s="6" t="s">
        <v>45</v>
      </c>
      <c r="C113" s="7" t="s">
        <v>68</v>
      </c>
      <c r="D113" s="6" t="s">
        <v>58</v>
      </c>
      <c r="E113" s="6" t="s">
        <v>435</v>
      </c>
      <c r="F113" s="6" t="s">
        <v>435</v>
      </c>
      <c r="G113" s="8">
        <v>128172</v>
      </c>
      <c r="H113" s="8">
        <v>4251.149674</v>
      </c>
      <c r="I113" s="8">
        <v>33.16753795</v>
      </c>
      <c r="J113" s="8">
        <v>13054.742538391542</v>
      </c>
      <c r="K113" s="8">
        <v>98.30000305175781</v>
      </c>
      <c r="L113" s="8">
        <v>8803.592864391541</v>
      </c>
      <c r="M113" s="8">
        <v>68.68577274593157</v>
      </c>
      <c r="N113" s="8">
        <v>105486</v>
      </c>
      <c r="O113" s="8">
        <v>2917.633498</v>
      </c>
      <c r="P113" s="8">
        <v>27.6589642</v>
      </c>
      <c r="Q113" s="8">
        <v>6911.858821515555</v>
      </c>
      <c r="R113" s="8">
        <v>74</v>
      </c>
      <c r="S113" s="8">
        <v>3994.225323515555</v>
      </c>
      <c r="T113" s="8">
        <v>37.86498040987007</v>
      </c>
      <c r="U113" s="8">
        <v>109036</v>
      </c>
      <c r="V113" s="8">
        <v>2477.908755</v>
      </c>
      <c r="W113" s="8">
        <v>22.72560214</v>
      </c>
      <c r="X113" s="8">
        <v>5682.588392912137</v>
      </c>
      <c r="Y113" s="8">
        <v>55.5</v>
      </c>
      <c r="Z113" s="8">
        <v>3204.6796379121374</v>
      </c>
      <c r="AA113" s="8">
        <v>29.391023496020924</v>
      </c>
      <c r="AB113" s="9">
        <f t="shared" si="33"/>
        <v>-1.8903974423922405</v>
      </c>
      <c r="AC113" s="9">
        <f t="shared" si="34"/>
        <v>-1.9645774143551527</v>
      </c>
      <c r="AD113" s="9">
        <f t="shared" si="35"/>
        <v>1.9645774143551527</v>
      </c>
      <c r="AE113" s="9">
        <f t="shared" si="36"/>
        <v>-2.8582051872304026</v>
      </c>
      <c r="AF113" s="9">
        <f t="shared" si="37"/>
        <v>-2.876820724517809</v>
      </c>
      <c r="AG113" s="9">
        <f t="shared" si="38"/>
        <v>-4.244263904161051</v>
      </c>
      <c r="AH113" s="9">
        <f t="shared" si="39"/>
        <v>-2.533373807384965</v>
      </c>
      <c r="AI113" s="10">
        <f t="shared" si="40"/>
        <v>0.17836394827829455</v>
      </c>
      <c r="AJ113" s="10">
        <f t="shared" si="41"/>
        <v>-0.033653755000663595</v>
      </c>
      <c r="AK113" s="11">
        <f t="shared" si="42"/>
        <v>3550</v>
      </c>
      <c r="AL113" s="10">
        <f t="shared" si="43"/>
        <v>0.15071280998844638</v>
      </c>
    </row>
    <row r="114" spans="1:38" ht="12.75">
      <c r="A114" s="6" t="s">
        <v>70</v>
      </c>
      <c r="B114" s="6" t="s">
        <v>71</v>
      </c>
      <c r="C114" s="7" t="s">
        <v>46</v>
      </c>
      <c r="D114" s="6" t="s">
        <v>54</v>
      </c>
      <c r="E114" s="6" t="s">
        <v>72</v>
      </c>
      <c r="F114" s="6" t="s">
        <v>72</v>
      </c>
      <c r="G114" s="8">
        <v>254246</v>
      </c>
      <c r="H114" s="8">
        <v>1170.573781</v>
      </c>
      <c r="I114" s="8">
        <v>4.604099103</v>
      </c>
      <c r="J114" s="8">
        <v>2257.450822174164</v>
      </c>
      <c r="K114" s="8">
        <v>9.100000381469727</v>
      </c>
      <c r="L114" s="8">
        <v>1086.8770411741639</v>
      </c>
      <c r="M114" s="8">
        <v>4.2749032086017635</v>
      </c>
      <c r="N114" s="8">
        <v>247544</v>
      </c>
      <c r="O114" s="8">
        <v>854.6862921</v>
      </c>
      <c r="P114" s="8">
        <v>3.452664141</v>
      </c>
      <c r="Q114" s="8">
        <v>1520.6283560863128</v>
      </c>
      <c r="R114" s="8">
        <v>6.199999809265137</v>
      </c>
      <c r="S114" s="8">
        <v>665.9420639863129</v>
      </c>
      <c r="T114" s="8">
        <v>2.690196748805517</v>
      </c>
      <c r="U114" s="8">
        <v>302924</v>
      </c>
      <c r="V114" s="8">
        <v>860.6855832</v>
      </c>
      <c r="W114" s="8">
        <v>2.841259138</v>
      </c>
      <c r="X114" s="8">
        <v>1497.884393218455</v>
      </c>
      <c r="Y114" s="8">
        <v>4.900000095367432</v>
      </c>
      <c r="Z114" s="8">
        <v>637.198810018455</v>
      </c>
      <c r="AA114" s="8">
        <v>2.1034939787486464</v>
      </c>
      <c r="AB114" s="9">
        <f t="shared" si="33"/>
        <v>-2.4134985183557567</v>
      </c>
      <c r="AC114" s="9">
        <f t="shared" si="34"/>
        <v>-1.9489883545194648</v>
      </c>
      <c r="AD114" s="9">
        <f t="shared" si="35"/>
        <v>1.9489883545194648</v>
      </c>
      <c r="AE114" s="9">
        <f t="shared" si="36"/>
        <v>-3.095196154316159</v>
      </c>
      <c r="AF114" s="9">
        <f t="shared" si="37"/>
        <v>-2.3531403670803583</v>
      </c>
      <c r="AG114" s="9">
        <f t="shared" si="38"/>
        <v>-3.5458084965852454</v>
      </c>
      <c r="AH114" s="9">
        <f t="shared" si="39"/>
        <v>-2.4601457020637145</v>
      </c>
      <c r="AI114" s="10">
        <f t="shared" si="40"/>
        <v>0.17708209603698033</v>
      </c>
      <c r="AJ114" s="10">
        <f t="shared" si="41"/>
        <v>-0.22371780370358402</v>
      </c>
      <c r="AK114" s="11">
        <f t="shared" si="42"/>
        <v>55380</v>
      </c>
      <c r="AL114" s="10">
        <f t="shared" si="43"/>
        <v>-0.0070192901833718915</v>
      </c>
    </row>
    <row r="115" spans="1:38" ht="12.75">
      <c r="A115" s="6" t="s">
        <v>123</v>
      </c>
      <c r="B115" s="6" t="s">
        <v>50</v>
      </c>
      <c r="C115" s="7" t="s">
        <v>57</v>
      </c>
      <c r="D115" s="6" t="s">
        <v>58</v>
      </c>
      <c r="E115" s="6" t="s">
        <v>124</v>
      </c>
      <c r="F115" s="6" t="s">
        <v>124</v>
      </c>
      <c r="G115" s="8">
        <v>13795</v>
      </c>
      <c r="H115" s="8">
        <v>289.0936688</v>
      </c>
      <c r="I115" s="8">
        <v>20.95640948</v>
      </c>
      <c r="J115" s="8">
        <v>798.7748754155361</v>
      </c>
      <c r="K115" s="8">
        <v>59.20000076293945</v>
      </c>
      <c r="L115" s="8">
        <v>509.68120661553615</v>
      </c>
      <c r="M115" s="8">
        <v>36.9468072936235</v>
      </c>
      <c r="N115" s="8">
        <v>12611</v>
      </c>
      <c r="O115" s="8">
        <v>220.7170692</v>
      </c>
      <c r="P115" s="8">
        <v>17.50194823</v>
      </c>
      <c r="Q115" s="8">
        <v>592.0204701477858</v>
      </c>
      <c r="R115" s="8">
        <v>46</v>
      </c>
      <c r="S115" s="8">
        <v>371.3034009477858</v>
      </c>
      <c r="T115" s="8">
        <v>29.44281983568201</v>
      </c>
      <c r="U115" s="8">
        <v>10286</v>
      </c>
      <c r="V115" s="8">
        <v>148.4465079</v>
      </c>
      <c r="W115" s="8">
        <v>14.4318985</v>
      </c>
      <c r="X115" s="8">
        <v>373.0384176742053</v>
      </c>
      <c r="Y115" s="8">
        <v>35.599998474121094</v>
      </c>
      <c r="Z115" s="8">
        <v>224.59190977420528</v>
      </c>
      <c r="AA115" s="8">
        <v>21.834718041435472</v>
      </c>
      <c r="AB115" s="9">
        <f t="shared" si="33"/>
        <v>-1.865018055151715</v>
      </c>
      <c r="AC115" s="9">
        <f t="shared" si="34"/>
        <v>-1.9287127184832684</v>
      </c>
      <c r="AD115" s="9">
        <f t="shared" si="35"/>
        <v>1.9287127184832684</v>
      </c>
      <c r="AE115" s="9">
        <f t="shared" si="36"/>
        <v>-2.5428797989061698</v>
      </c>
      <c r="AF115" s="9">
        <f t="shared" si="37"/>
        <v>-2.562958014928781</v>
      </c>
      <c r="AG115" s="9">
        <f t="shared" si="38"/>
        <v>-2.6298898191363236</v>
      </c>
      <c r="AH115" s="9">
        <f t="shared" si="39"/>
        <v>-2.989487980286943</v>
      </c>
      <c r="AI115" s="10">
        <f t="shared" si="40"/>
        <v>0.17541188498876042</v>
      </c>
      <c r="AJ115" s="10">
        <f t="shared" si="41"/>
        <v>0.1843628578225359</v>
      </c>
      <c r="AK115" s="11">
        <f t="shared" si="42"/>
        <v>-2325</v>
      </c>
      <c r="AL115" s="10">
        <f t="shared" si="43"/>
        <v>0.32743530693819123</v>
      </c>
    </row>
    <row r="116" spans="1:38" ht="12.75">
      <c r="A116" s="6" t="s">
        <v>197</v>
      </c>
      <c r="B116" s="6" t="s">
        <v>45</v>
      </c>
      <c r="C116" s="7" t="s">
        <v>46</v>
      </c>
      <c r="D116" s="6" t="s">
        <v>54</v>
      </c>
      <c r="E116" s="6" t="s">
        <v>198</v>
      </c>
      <c r="F116" s="6" t="s">
        <v>198</v>
      </c>
      <c r="G116" s="8">
        <v>835977</v>
      </c>
      <c r="H116" s="8">
        <v>3018.542286</v>
      </c>
      <c r="I116" s="8">
        <v>3.610795855</v>
      </c>
      <c r="J116" s="8">
        <v>7253.873005190993</v>
      </c>
      <c r="K116" s="8">
        <v>8.5</v>
      </c>
      <c r="L116" s="8">
        <v>4235.3307191909935</v>
      </c>
      <c r="M116" s="8">
        <v>5.066324455327113</v>
      </c>
      <c r="N116" s="8">
        <v>757718</v>
      </c>
      <c r="O116" s="8">
        <v>2125.132355</v>
      </c>
      <c r="P116" s="8">
        <v>2.804648107</v>
      </c>
      <c r="Q116" s="8">
        <v>4661.0287138411495</v>
      </c>
      <c r="R116" s="8">
        <v>5.400000095367432</v>
      </c>
      <c r="S116" s="8">
        <v>2535.8963588411493</v>
      </c>
      <c r="T116" s="8">
        <v>3.346754806987757</v>
      </c>
      <c r="U116" s="8">
        <v>694949</v>
      </c>
      <c r="V116" s="8">
        <v>1617.817872</v>
      </c>
      <c r="W116" s="8">
        <v>2.327966328</v>
      </c>
      <c r="X116" s="8">
        <v>2919.756968193502</v>
      </c>
      <c r="Y116" s="8">
        <v>4.099999904632568</v>
      </c>
      <c r="Z116" s="8">
        <v>1301.9390961935019</v>
      </c>
      <c r="AA116" s="8">
        <v>1.8734311383907336</v>
      </c>
      <c r="AB116" s="9">
        <f t="shared" si="33"/>
        <v>-2.19466570324544</v>
      </c>
      <c r="AC116" s="9">
        <f t="shared" si="34"/>
        <v>-1.862830132079199</v>
      </c>
      <c r="AD116" s="9">
        <f t="shared" si="35"/>
        <v>1.862830132079199</v>
      </c>
      <c r="AE116" s="9">
        <f t="shared" si="36"/>
        <v>-3.64539606523179</v>
      </c>
      <c r="AF116" s="9">
        <f t="shared" si="37"/>
        <v>-2.7541202078095135</v>
      </c>
      <c r="AG116" s="9">
        <f t="shared" si="38"/>
        <v>-4.974220061056534</v>
      </c>
      <c r="AH116" s="9">
        <f t="shared" si="39"/>
        <v>-5.8021957901798125</v>
      </c>
      <c r="AI116" s="10">
        <f t="shared" si="40"/>
        <v>0.16996135016377645</v>
      </c>
      <c r="AJ116" s="10">
        <f t="shared" si="41"/>
        <v>0.08283952605058874</v>
      </c>
      <c r="AK116" s="11">
        <f t="shared" si="42"/>
        <v>-62769</v>
      </c>
      <c r="AL116" s="10">
        <f t="shared" si="43"/>
        <v>0.23872135860450916</v>
      </c>
    </row>
    <row r="117" spans="1:38" ht="12.75">
      <c r="A117" s="6" t="s">
        <v>199</v>
      </c>
      <c r="B117" s="6" t="s">
        <v>50</v>
      </c>
      <c r="C117" s="7" t="s">
        <v>57</v>
      </c>
      <c r="D117" s="6" t="s">
        <v>58</v>
      </c>
      <c r="E117" s="6" t="s">
        <v>200</v>
      </c>
      <c r="F117" s="6" t="s">
        <v>200</v>
      </c>
      <c r="G117" s="8">
        <v>579220</v>
      </c>
      <c r="H117" s="8">
        <v>22033.39967</v>
      </c>
      <c r="I117" s="8">
        <v>38.03977706</v>
      </c>
      <c r="J117" s="8">
        <v>67597.44213083482</v>
      </c>
      <c r="K117" s="8">
        <v>121.69999694824219</v>
      </c>
      <c r="L117" s="8">
        <v>45564.042460834826</v>
      </c>
      <c r="M117" s="8">
        <v>78.66448406621807</v>
      </c>
      <c r="N117" s="8">
        <v>658917</v>
      </c>
      <c r="O117" s="8">
        <v>22152.4248</v>
      </c>
      <c r="P117" s="8">
        <v>33.61944645</v>
      </c>
      <c r="Q117" s="8">
        <v>62030.476094223355</v>
      </c>
      <c r="R117" s="8">
        <v>99.0999984741211</v>
      </c>
      <c r="S117" s="8">
        <v>39878.051294223354</v>
      </c>
      <c r="T117" s="8">
        <v>60.520598640228364</v>
      </c>
      <c r="U117" s="8">
        <v>769693</v>
      </c>
      <c r="V117" s="8">
        <v>21547.85206</v>
      </c>
      <c r="W117" s="8">
        <v>27.99538525</v>
      </c>
      <c r="X117" s="8">
        <v>56565.26044549805</v>
      </c>
      <c r="Y117" s="8">
        <v>74.4000015258789</v>
      </c>
      <c r="Z117" s="8">
        <v>35017.40838549804</v>
      </c>
      <c r="AA117" s="8">
        <v>45.495292779716124</v>
      </c>
      <c r="AB117" s="9">
        <f t="shared" si="33"/>
        <v>-1.5329634644745418</v>
      </c>
      <c r="AC117" s="9">
        <f t="shared" si="34"/>
        <v>-1.8306497885094586</v>
      </c>
      <c r="AD117" s="9">
        <f t="shared" si="35"/>
        <v>1.8306497885094586</v>
      </c>
      <c r="AE117" s="9">
        <f t="shared" si="36"/>
        <v>-2.4605150628461967</v>
      </c>
      <c r="AF117" s="9">
        <f t="shared" si="37"/>
        <v>-2.8667346359040575</v>
      </c>
      <c r="AG117" s="9">
        <f t="shared" si="38"/>
        <v>-2.7379145291873694</v>
      </c>
      <c r="AH117" s="9">
        <f t="shared" si="39"/>
        <v>-2.853749152669153</v>
      </c>
      <c r="AI117" s="10">
        <f t="shared" si="40"/>
        <v>0.16728595482273315</v>
      </c>
      <c r="AJ117" s="10">
        <f t="shared" si="41"/>
        <v>-0.16811829107459664</v>
      </c>
      <c r="AK117" s="11">
        <f t="shared" si="42"/>
        <v>110776</v>
      </c>
      <c r="AL117" s="10">
        <f t="shared" si="43"/>
        <v>0.027291492712797724</v>
      </c>
    </row>
    <row r="118" spans="1:38" ht="12.75">
      <c r="A118" s="6" t="s">
        <v>347</v>
      </c>
      <c r="B118" s="6" t="s">
        <v>71</v>
      </c>
      <c r="C118" s="7" t="s">
        <v>132</v>
      </c>
      <c r="D118" s="6" t="s">
        <v>54</v>
      </c>
      <c r="E118" s="6" t="s">
        <v>348</v>
      </c>
      <c r="F118" s="6" t="s">
        <v>349</v>
      </c>
      <c r="G118" s="8">
        <v>670329</v>
      </c>
      <c r="H118" s="8">
        <v>2275.311694</v>
      </c>
      <c r="I118" s="8">
        <v>3.39432084</v>
      </c>
      <c r="J118" s="8">
        <v>4338.038318858039</v>
      </c>
      <c r="K118" s="8">
        <v>7.5</v>
      </c>
      <c r="L118" s="8">
        <v>2062.726624858039</v>
      </c>
      <c r="M118" s="8">
        <v>3.077185419186756</v>
      </c>
      <c r="N118" s="8">
        <v>539291</v>
      </c>
      <c r="O118" s="8">
        <v>1405.702151</v>
      </c>
      <c r="P118" s="8">
        <v>2.606574466</v>
      </c>
      <c r="Q118" s="8">
        <v>3091.1845209979865</v>
      </c>
      <c r="R118" s="8">
        <v>5.800000190734863</v>
      </c>
      <c r="S118" s="8">
        <v>1685.4823699979866</v>
      </c>
      <c r="T118" s="8">
        <v>3.125367139444171</v>
      </c>
      <c r="U118" s="8">
        <v>478123</v>
      </c>
      <c r="V118" s="8">
        <v>1042.357135</v>
      </c>
      <c r="W118" s="8">
        <v>2.180102473</v>
      </c>
      <c r="X118" s="8">
        <v>2659.150717050812</v>
      </c>
      <c r="Y118" s="8">
        <v>4.900000095367432</v>
      </c>
      <c r="Z118" s="8">
        <v>1616.7935820508121</v>
      </c>
      <c r="AA118" s="8">
        <v>3.381543205515761</v>
      </c>
      <c r="AB118" s="9">
        <f t="shared" si="33"/>
        <v>-2.213659061054398</v>
      </c>
      <c r="AC118" s="9">
        <f t="shared" si="34"/>
        <v>-1.7866501250423903</v>
      </c>
      <c r="AD118" s="9">
        <f t="shared" si="35"/>
        <v>1.7866501250423903</v>
      </c>
      <c r="AE118" s="9">
        <f t="shared" si="36"/>
        <v>-2.1283389798147145</v>
      </c>
      <c r="AF118" s="9">
        <f t="shared" si="37"/>
        <v>-1.6862272585837244</v>
      </c>
      <c r="AG118" s="9">
        <f t="shared" si="38"/>
        <v>0.47158410362180947</v>
      </c>
      <c r="AH118" s="9">
        <f t="shared" si="39"/>
        <v>0.7878041406820289</v>
      </c>
      <c r="AI118" s="10">
        <f t="shared" si="40"/>
        <v>0.16361396866380576</v>
      </c>
      <c r="AJ118" s="10">
        <f t="shared" si="41"/>
        <v>0.11342299426469198</v>
      </c>
      <c r="AK118" s="11">
        <f t="shared" si="42"/>
        <v>-61168</v>
      </c>
      <c r="AL118" s="10">
        <f t="shared" si="43"/>
        <v>0.2584793768306612</v>
      </c>
    </row>
    <row r="119" spans="1:38" ht="12.75">
      <c r="A119" s="6" t="s">
        <v>303</v>
      </c>
      <c r="B119" s="6" t="s">
        <v>83</v>
      </c>
      <c r="C119" s="7" t="s">
        <v>108</v>
      </c>
      <c r="D119" s="6" t="s">
        <v>42</v>
      </c>
      <c r="E119" s="6" t="s">
        <v>304</v>
      </c>
      <c r="F119" s="6" t="s">
        <v>304</v>
      </c>
      <c r="G119" s="8">
        <v>1063389</v>
      </c>
      <c r="H119" s="8">
        <v>46865.71124</v>
      </c>
      <c r="I119" s="8">
        <v>44.07202937</v>
      </c>
      <c r="J119" s="8">
        <v>120046.83680321541</v>
      </c>
      <c r="K119" s="8">
        <v>111.69999694824219</v>
      </c>
      <c r="L119" s="8">
        <v>73181.1255632154</v>
      </c>
      <c r="M119" s="8">
        <v>68.81877239957852</v>
      </c>
      <c r="N119" s="8">
        <v>923875</v>
      </c>
      <c r="O119" s="8">
        <v>34816.30767</v>
      </c>
      <c r="P119" s="8">
        <v>37.68508475</v>
      </c>
      <c r="Q119" s="8">
        <v>83498.76458529952</v>
      </c>
      <c r="R119" s="8">
        <v>86.69999694824219</v>
      </c>
      <c r="S119" s="8">
        <v>48682.45691529952</v>
      </c>
      <c r="T119" s="8">
        <v>52.69377016944881</v>
      </c>
      <c r="U119" s="8">
        <v>830132</v>
      </c>
      <c r="V119" s="8">
        <v>26198.54672</v>
      </c>
      <c r="W119" s="8">
        <v>31.55949502</v>
      </c>
      <c r="X119" s="8">
        <v>55969.37606962888</v>
      </c>
      <c r="Y119" s="8">
        <v>66.19999694824219</v>
      </c>
      <c r="Z119" s="8">
        <v>29770.829349628882</v>
      </c>
      <c r="AA119" s="8">
        <v>35.8627656199603</v>
      </c>
      <c r="AB119" s="9">
        <f t="shared" si="33"/>
        <v>-1.6697541568187833</v>
      </c>
      <c r="AC119" s="9">
        <f t="shared" si="34"/>
        <v>-1.7738989098235607</v>
      </c>
      <c r="AD119" s="9">
        <f t="shared" si="35"/>
        <v>1.7738989098235607</v>
      </c>
      <c r="AE119" s="9">
        <f t="shared" si="36"/>
        <v>-2.6156813095511744</v>
      </c>
      <c r="AF119" s="9">
        <f t="shared" si="37"/>
        <v>-2.697734317435426</v>
      </c>
      <c r="AG119" s="9">
        <f t="shared" si="38"/>
        <v>-3.2588848723240598</v>
      </c>
      <c r="AH119" s="9">
        <f t="shared" si="39"/>
        <v>-3.8479764755469508</v>
      </c>
      <c r="AI119" s="10">
        <f t="shared" si="40"/>
        <v>0.16254679459092902</v>
      </c>
      <c r="AJ119" s="10">
        <f t="shared" si="41"/>
        <v>0.1014671898254634</v>
      </c>
      <c r="AK119" s="11">
        <f t="shared" si="42"/>
        <v>-93743</v>
      </c>
      <c r="AL119" s="10">
        <f t="shared" si="43"/>
        <v>0.24752081787884783</v>
      </c>
    </row>
    <row r="120" spans="1:38" ht="12.75">
      <c r="A120" s="6" t="s">
        <v>248</v>
      </c>
      <c r="B120" s="6" t="s">
        <v>40</v>
      </c>
      <c r="C120" s="7" t="s">
        <v>80</v>
      </c>
      <c r="D120" s="6" t="s">
        <v>54</v>
      </c>
      <c r="E120" s="6" t="s">
        <v>249</v>
      </c>
      <c r="F120" s="6" t="s">
        <v>249</v>
      </c>
      <c r="G120" s="8">
        <v>40869</v>
      </c>
      <c r="H120" s="8">
        <v>357.0363474</v>
      </c>
      <c r="I120" s="8">
        <v>8.736116554</v>
      </c>
      <c r="J120" s="8">
        <v>699.3201994617772</v>
      </c>
      <c r="K120" s="8">
        <v>15.399999618530273</v>
      </c>
      <c r="L120" s="8">
        <v>342.28385206177717</v>
      </c>
      <c r="M120" s="8">
        <v>8.375146249278846</v>
      </c>
      <c r="N120" s="8">
        <v>40944</v>
      </c>
      <c r="O120" s="8">
        <v>268.3567109</v>
      </c>
      <c r="P120" s="8">
        <v>6.554237761</v>
      </c>
      <c r="Q120" s="8">
        <v>473.85973739934195</v>
      </c>
      <c r="R120" s="8">
        <v>12.600000381469727</v>
      </c>
      <c r="S120" s="8">
        <v>205.50302649934196</v>
      </c>
      <c r="T120" s="8">
        <v>5.019124328334847</v>
      </c>
      <c r="U120" s="8">
        <v>49238</v>
      </c>
      <c r="V120" s="8">
        <v>272.1793195</v>
      </c>
      <c r="W120" s="8">
        <v>5.527830527</v>
      </c>
      <c r="X120" s="8">
        <v>624.8653868699496</v>
      </c>
      <c r="Y120" s="8">
        <v>11.100000381469727</v>
      </c>
      <c r="Z120" s="8">
        <v>352.68606736994957</v>
      </c>
      <c r="AA120" s="8">
        <v>7.162883694909411</v>
      </c>
      <c r="AB120" s="9">
        <f t="shared" si="33"/>
        <v>-2.2883516596093045</v>
      </c>
      <c r="AC120" s="9">
        <f t="shared" si="34"/>
        <v>-1.7031639805817944</v>
      </c>
      <c r="AD120" s="9">
        <f t="shared" si="35"/>
        <v>1.7031639805817944</v>
      </c>
      <c r="AE120" s="9">
        <f t="shared" si="36"/>
        <v>-1.637111709819459</v>
      </c>
      <c r="AF120" s="9">
        <f t="shared" si="37"/>
        <v>-1.2675170154787705</v>
      </c>
      <c r="AG120" s="9">
        <f t="shared" si="38"/>
        <v>-0.7817794479159059</v>
      </c>
      <c r="AH120" s="9">
        <f t="shared" si="39"/>
        <v>3.5565716867481547</v>
      </c>
      <c r="AI120" s="10">
        <f t="shared" si="40"/>
        <v>0.15660207508910973</v>
      </c>
      <c r="AJ120" s="10">
        <f t="shared" si="41"/>
        <v>-0.20256936303243456</v>
      </c>
      <c r="AK120" s="11">
        <f t="shared" si="42"/>
        <v>8294</v>
      </c>
      <c r="AL120" s="10">
        <f t="shared" si="43"/>
        <v>-0.01424450533463452</v>
      </c>
    </row>
    <row r="121" spans="1:38" ht="12.75">
      <c r="A121" s="6" t="s">
        <v>79</v>
      </c>
      <c r="B121" s="6" t="s">
        <v>40</v>
      </c>
      <c r="C121" s="7" t="s">
        <v>80</v>
      </c>
      <c r="D121" s="6" t="s">
        <v>54</v>
      </c>
      <c r="E121" s="6" t="s">
        <v>81</v>
      </c>
      <c r="F121" s="6" t="s">
        <v>81</v>
      </c>
      <c r="G121" s="8">
        <v>14170</v>
      </c>
      <c r="H121" s="8">
        <v>89.01030792</v>
      </c>
      <c r="I121" s="8">
        <v>6.281602535</v>
      </c>
      <c r="J121" s="8">
        <v>241.8675470874021</v>
      </c>
      <c r="K121" s="8">
        <v>17</v>
      </c>
      <c r="L121" s="8">
        <v>152.8572391674021</v>
      </c>
      <c r="M121" s="8">
        <v>10.787384556626826</v>
      </c>
      <c r="N121" s="8">
        <v>13622</v>
      </c>
      <c r="O121" s="8">
        <v>63.28930953</v>
      </c>
      <c r="P121" s="8">
        <v>4.646109934</v>
      </c>
      <c r="Q121" s="8">
        <v>145.61222828282257</v>
      </c>
      <c r="R121" s="8">
        <v>12.199999809265137</v>
      </c>
      <c r="S121" s="8">
        <v>82.32291875282257</v>
      </c>
      <c r="T121" s="8">
        <v>6.043379735194727</v>
      </c>
      <c r="U121" s="8">
        <v>22881</v>
      </c>
      <c r="V121" s="8">
        <v>89.71612166</v>
      </c>
      <c r="W121" s="8">
        <v>3.920987791</v>
      </c>
      <c r="X121" s="8">
        <v>214.6527442093951</v>
      </c>
      <c r="Y121" s="8">
        <v>10.199999809265137</v>
      </c>
      <c r="Z121" s="8">
        <v>124.93662254939511</v>
      </c>
      <c r="AA121" s="8">
        <v>5.4602780712991175</v>
      </c>
      <c r="AB121" s="9">
        <f t="shared" si="33"/>
        <v>-2.356407595503362</v>
      </c>
      <c r="AC121" s="9">
        <f t="shared" si="34"/>
        <v>-1.6968668658432446</v>
      </c>
      <c r="AD121" s="9">
        <f t="shared" si="35"/>
        <v>1.6968668658432446</v>
      </c>
      <c r="AE121" s="9">
        <f t="shared" si="36"/>
        <v>-2.554128212327437</v>
      </c>
      <c r="AF121" s="9">
        <f t="shared" si="37"/>
        <v>-1.7904823451447676</v>
      </c>
      <c r="AG121" s="9">
        <f t="shared" si="38"/>
        <v>-3.4043881874780983</v>
      </c>
      <c r="AH121" s="9">
        <f t="shared" si="39"/>
        <v>-1.014636969897962</v>
      </c>
      <c r="AI121" s="10">
        <f t="shared" si="40"/>
        <v>0.1560708104846148</v>
      </c>
      <c r="AJ121" s="10">
        <f t="shared" si="41"/>
        <v>-0.6797092937894582</v>
      </c>
      <c r="AK121" s="11">
        <f t="shared" si="42"/>
        <v>9259</v>
      </c>
      <c r="AL121" s="10">
        <f t="shared" si="43"/>
        <v>-0.41755570294969535</v>
      </c>
    </row>
    <row r="122" spans="1:38" ht="12.75">
      <c r="A122" s="6" t="s">
        <v>244</v>
      </c>
      <c r="B122" s="6" t="s">
        <v>50</v>
      </c>
      <c r="C122" s="7" t="s">
        <v>57</v>
      </c>
      <c r="D122" s="6" t="s">
        <v>42</v>
      </c>
      <c r="E122" s="6" t="s">
        <v>245</v>
      </c>
      <c r="F122" s="6" t="s">
        <v>245</v>
      </c>
      <c r="G122" s="8">
        <v>986725</v>
      </c>
      <c r="H122" s="8">
        <v>30447.46263</v>
      </c>
      <c r="I122" s="8">
        <v>30.85709051</v>
      </c>
      <c r="J122" s="8">
        <v>97023.84095444389</v>
      </c>
      <c r="K122" s="8">
        <v>99.4000015258789</v>
      </c>
      <c r="L122" s="8">
        <v>66576.37832444388</v>
      </c>
      <c r="M122" s="8">
        <v>67.47207005441626</v>
      </c>
      <c r="N122" s="8">
        <v>1200963</v>
      </c>
      <c r="O122" s="8">
        <v>39652.19141</v>
      </c>
      <c r="P122" s="8">
        <v>33.0169967</v>
      </c>
      <c r="Q122" s="8">
        <v>127318.32362816422</v>
      </c>
      <c r="R122" s="8">
        <v>111.0999984741211</v>
      </c>
      <c r="S122" s="8">
        <v>87666.13221816422</v>
      </c>
      <c r="T122" s="8">
        <v>72.99653046610446</v>
      </c>
      <c r="U122" s="8">
        <v>1529288</v>
      </c>
      <c r="V122" s="8">
        <v>42673.59313</v>
      </c>
      <c r="W122" s="8">
        <v>27.90422284</v>
      </c>
      <c r="X122" s="8">
        <v>122275.6489402132</v>
      </c>
      <c r="Y122" s="8">
        <v>84.69999694824219</v>
      </c>
      <c r="Z122" s="8">
        <v>79602.0558102132</v>
      </c>
      <c r="AA122" s="8">
        <v>52.051710214304435</v>
      </c>
      <c r="AB122" s="9">
        <f t="shared" si="33"/>
        <v>-0.5029426427285558</v>
      </c>
      <c r="AC122" s="9">
        <f t="shared" si="34"/>
        <v>-1.6824444674161005</v>
      </c>
      <c r="AD122" s="9">
        <f t="shared" si="35"/>
        <v>1.6824444674161005</v>
      </c>
      <c r="AE122" s="9">
        <f t="shared" si="36"/>
        <v>-0.8001828169280653</v>
      </c>
      <c r="AF122" s="9">
        <f t="shared" si="37"/>
        <v>-2.713151172834911</v>
      </c>
      <c r="AG122" s="9">
        <f t="shared" si="38"/>
        <v>-1.2973804180657487</v>
      </c>
      <c r="AH122" s="9">
        <f t="shared" si="39"/>
        <v>-3.3817426049291317</v>
      </c>
      <c r="AI122" s="10">
        <f t="shared" si="40"/>
        <v>0.1548527840510703</v>
      </c>
      <c r="AJ122" s="10">
        <f t="shared" si="41"/>
        <v>-0.2733847753844207</v>
      </c>
      <c r="AK122" s="11">
        <f t="shared" si="42"/>
        <v>328325</v>
      </c>
      <c r="AL122" s="10">
        <f t="shared" si="43"/>
        <v>-0.07619759747346588</v>
      </c>
    </row>
    <row r="123" spans="1:38" ht="12.75">
      <c r="A123" s="6" t="s">
        <v>182</v>
      </c>
      <c r="B123" s="6" t="s">
        <v>50</v>
      </c>
      <c r="C123" s="7" t="s">
        <v>57</v>
      </c>
      <c r="D123" s="6" t="s">
        <v>42</v>
      </c>
      <c r="E123" s="6" t="s">
        <v>183</v>
      </c>
      <c r="F123" s="6" t="s">
        <v>183</v>
      </c>
      <c r="G123" s="8">
        <v>2334331</v>
      </c>
      <c r="H123" s="8">
        <v>111973.5197</v>
      </c>
      <c r="I123" s="8">
        <v>47.96814149</v>
      </c>
      <c r="J123" s="8">
        <v>398411.22463636764</v>
      </c>
      <c r="K123" s="8">
        <v>184.10000610351562</v>
      </c>
      <c r="L123" s="8">
        <v>286437.70493636763</v>
      </c>
      <c r="M123" s="8">
        <v>122.7065505861712</v>
      </c>
      <c r="N123" s="8">
        <v>2726149</v>
      </c>
      <c r="O123" s="8">
        <v>112993.3322</v>
      </c>
      <c r="P123" s="8">
        <v>41.44796641</v>
      </c>
      <c r="Q123" s="8">
        <v>370913.6220939086</v>
      </c>
      <c r="R123" s="8">
        <v>140.6999969482422</v>
      </c>
      <c r="S123" s="8">
        <v>257920.2898939086</v>
      </c>
      <c r="T123" s="8">
        <v>94.60975533395592</v>
      </c>
      <c r="U123" s="8">
        <v>2612660</v>
      </c>
      <c r="V123" s="8">
        <v>91698.2524</v>
      </c>
      <c r="W123" s="8">
        <v>35.09766001</v>
      </c>
      <c r="X123" s="8">
        <v>270875.2993402103</v>
      </c>
      <c r="Y123" s="8">
        <v>105.9000015258789</v>
      </c>
      <c r="Z123" s="8">
        <v>179177.04694021028</v>
      </c>
      <c r="AA123" s="8">
        <v>68.58031544104868</v>
      </c>
      <c r="AB123" s="9">
        <f t="shared" si="33"/>
        <v>-1.5620130486143422</v>
      </c>
      <c r="AC123" s="9">
        <f t="shared" si="34"/>
        <v>-1.663043572313594</v>
      </c>
      <c r="AD123" s="9">
        <f t="shared" si="35"/>
        <v>1.663043572313594</v>
      </c>
      <c r="AE123" s="9">
        <f t="shared" si="36"/>
        <v>-2.7649192718812814</v>
      </c>
      <c r="AF123" s="9">
        <f t="shared" si="37"/>
        <v>-2.841346754144844</v>
      </c>
      <c r="AG123" s="9">
        <f t="shared" si="38"/>
        <v>-2.908950953354925</v>
      </c>
      <c r="AH123" s="9">
        <f t="shared" si="39"/>
        <v>-3.2175504603335146</v>
      </c>
      <c r="AI123" s="10">
        <f t="shared" si="40"/>
        <v>0.1532115312288973</v>
      </c>
      <c r="AJ123" s="10">
        <f t="shared" si="41"/>
        <v>0.04162978619290435</v>
      </c>
      <c r="AK123" s="11">
        <f t="shared" si="42"/>
        <v>-113489</v>
      </c>
      <c r="AL123" s="10">
        <f t="shared" si="43"/>
        <v>0.18846315428867408</v>
      </c>
    </row>
    <row r="124" spans="1:38" ht="12.75">
      <c r="A124" s="6" t="s">
        <v>207</v>
      </c>
      <c r="B124" s="6" t="s">
        <v>50</v>
      </c>
      <c r="C124" s="7" t="s">
        <v>57</v>
      </c>
      <c r="D124" s="6" t="s">
        <v>42</v>
      </c>
      <c r="E124" s="6" t="s">
        <v>208</v>
      </c>
      <c r="F124" s="6" t="s">
        <v>208</v>
      </c>
      <c r="G124" s="8">
        <v>276748</v>
      </c>
      <c r="H124" s="8">
        <v>14200.16437</v>
      </c>
      <c r="I124" s="8">
        <v>51.31081118</v>
      </c>
      <c r="J124" s="8">
        <v>58354.76478421579</v>
      </c>
      <c r="K124" s="8">
        <v>229.1999969482422</v>
      </c>
      <c r="L124" s="8">
        <v>44154.60041421579</v>
      </c>
      <c r="M124" s="8">
        <v>159.54803797756728</v>
      </c>
      <c r="N124" s="8">
        <v>354555</v>
      </c>
      <c r="O124" s="8">
        <v>15852.46465</v>
      </c>
      <c r="P124" s="8">
        <v>44.71087603</v>
      </c>
      <c r="Q124" s="8">
        <v>58847.9345162362</v>
      </c>
      <c r="R124" s="8">
        <v>175</v>
      </c>
      <c r="S124" s="8">
        <v>42995.4698662362</v>
      </c>
      <c r="T124" s="8">
        <v>121.26600912759996</v>
      </c>
      <c r="U124" s="8">
        <v>389862</v>
      </c>
      <c r="V124" s="8">
        <v>14781.20845</v>
      </c>
      <c r="W124" s="8">
        <v>37.9139502</v>
      </c>
      <c r="X124" s="8">
        <v>48473.7683664701</v>
      </c>
      <c r="Y124" s="8">
        <v>129.89999389648438</v>
      </c>
      <c r="Z124" s="8">
        <v>33692.559916470105</v>
      </c>
      <c r="AA124" s="8">
        <v>86.42175928013016</v>
      </c>
      <c r="AB124" s="9">
        <f t="shared" si="33"/>
        <v>-1.512911753516237</v>
      </c>
      <c r="AC124" s="9">
        <f t="shared" si="34"/>
        <v>-1.6489766013761868</v>
      </c>
      <c r="AD124" s="9">
        <f t="shared" si="35"/>
        <v>1.6489766013761868</v>
      </c>
      <c r="AE124" s="9">
        <f t="shared" si="36"/>
        <v>-2.8391504741773526</v>
      </c>
      <c r="AF124" s="9">
        <f t="shared" si="37"/>
        <v>-2.9802109723322485</v>
      </c>
      <c r="AG124" s="9">
        <f t="shared" si="38"/>
        <v>-3.065527838998544</v>
      </c>
      <c r="AH124" s="9">
        <f t="shared" si="39"/>
        <v>-3.3874706752114805</v>
      </c>
      <c r="AI124" s="10">
        <f t="shared" si="40"/>
        <v>0.15201951814675727</v>
      </c>
      <c r="AJ124" s="10">
        <f t="shared" si="41"/>
        <v>-0.09958116512247747</v>
      </c>
      <c r="AK124" s="11">
        <f t="shared" si="42"/>
        <v>35307</v>
      </c>
      <c r="AL124" s="10">
        <f t="shared" si="43"/>
        <v>0.0675766338958529</v>
      </c>
    </row>
    <row r="125" spans="1:38" ht="12.75">
      <c r="A125" s="6" t="s">
        <v>462</v>
      </c>
      <c r="B125" s="6" t="s">
        <v>40</v>
      </c>
      <c r="C125" s="7" t="s">
        <v>80</v>
      </c>
      <c r="D125" s="6" t="s">
        <v>58</v>
      </c>
      <c r="E125" s="6" t="s">
        <v>463</v>
      </c>
      <c r="F125" s="6" t="s">
        <v>463</v>
      </c>
      <c r="G125" s="8">
        <v>627607</v>
      </c>
      <c r="H125" s="8">
        <v>27280.76032</v>
      </c>
      <c r="I125" s="8">
        <v>43.46790319</v>
      </c>
      <c r="J125" s="8">
        <v>74621.90765014684</v>
      </c>
      <c r="K125" s="8">
        <v>128</v>
      </c>
      <c r="L125" s="8">
        <v>47341.147330146836</v>
      </c>
      <c r="M125" s="8">
        <v>75.43119711881295</v>
      </c>
      <c r="N125" s="8">
        <v>728895</v>
      </c>
      <c r="O125" s="8">
        <v>27258.95898</v>
      </c>
      <c r="P125" s="8">
        <v>37.39764846</v>
      </c>
      <c r="Q125" s="8">
        <v>68443.60002376957</v>
      </c>
      <c r="R125" s="8">
        <v>99.5</v>
      </c>
      <c r="S125" s="8">
        <v>41184.641043769574</v>
      </c>
      <c r="T125" s="8">
        <v>56.50284477705235</v>
      </c>
      <c r="U125" s="8">
        <v>919397</v>
      </c>
      <c r="V125" s="8">
        <v>29212.98648</v>
      </c>
      <c r="W125" s="8">
        <v>31.774072</v>
      </c>
      <c r="X125" s="8">
        <v>68729.92023726105</v>
      </c>
      <c r="Y125" s="8">
        <v>77</v>
      </c>
      <c r="Z125" s="8">
        <v>39516.933757261046</v>
      </c>
      <c r="AA125" s="8">
        <v>42.98136034516215</v>
      </c>
      <c r="AB125" s="9">
        <f t="shared" si="33"/>
        <v>-1.5668609837180054</v>
      </c>
      <c r="AC125" s="9">
        <f t="shared" si="34"/>
        <v>-1.6295721574376063</v>
      </c>
      <c r="AD125" s="9">
        <f t="shared" si="35"/>
        <v>1.6295721574376063</v>
      </c>
      <c r="AE125" s="9">
        <f t="shared" si="36"/>
        <v>-2.5411242103296665</v>
      </c>
      <c r="AF125" s="9">
        <f t="shared" si="37"/>
        <v>-2.563522223108632</v>
      </c>
      <c r="AG125" s="9">
        <f t="shared" si="38"/>
        <v>-2.812272014818228</v>
      </c>
      <c r="AH125" s="9">
        <f t="shared" si="39"/>
        <v>-2.735244455524681</v>
      </c>
      <c r="AI125" s="10">
        <f t="shared" si="40"/>
        <v>0.1503724616807096</v>
      </c>
      <c r="AJ125" s="10">
        <f t="shared" si="41"/>
        <v>-0.26135725996199727</v>
      </c>
      <c r="AK125" s="11">
        <f t="shared" si="42"/>
        <v>190502</v>
      </c>
      <c r="AL125" s="10">
        <f t="shared" si="43"/>
        <v>-0.07168386369536993</v>
      </c>
    </row>
    <row r="126" spans="1:38" ht="12.75">
      <c r="A126" s="6" t="s">
        <v>444</v>
      </c>
      <c r="B126" s="6" t="s">
        <v>45</v>
      </c>
      <c r="C126" s="7" t="s">
        <v>46</v>
      </c>
      <c r="D126" s="6" t="s">
        <v>54</v>
      </c>
      <c r="E126" s="6" t="s">
        <v>445</v>
      </c>
      <c r="F126" s="6" t="s">
        <v>445</v>
      </c>
      <c r="G126" s="8">
        <v>777257</v>
      </c>
      <c r="H126" s="8">
        <v>3648.412433</v>
      </c>
      <c r="I126" s="8">
        <v>4.693958926</v>
      </c>
      <c r="J126" s="8">
        <v>7105.580806959476</v>
      </c>
      <c r="K126" s="8">
        <v>9.300000190734863</v>
      </c>
      <c r="L126" s="8">
        <v>3457.168373959476</v>
      </c>
      <c r="M126" s="8">
        <v>4.447908959275344</v>
      </c>
      <c r="N126" s="8">
        <v>694401</v>
      </c>
      <c r="O126" s="8">
        <v>2605.84428</v>
      </c>
      <c r="P126" s="8">
        <v>3.752650528</v>
      </c>
      <c r="Q126" s="8">
        <v>4556.513556405397</v>
      </c>
      <c r="R126" s="8">
        <v>6.599999904632568</v>
      </c>
      <c r="S126" s="8">
        <v>1950.6692764053973</v>
      </c>
      <c r="T126" s="8">
        <v>2.809139497790754</v>
      </c>
      <c r="U126" s="8">
        <v>756617</v>
      </c>
      <c r="V126" s="8">
        <v>2415.338003</v>
      </c>
      <c r="W126" s="8">
        <v>3.192286194</v>
      </c>
      <c r="X126" s="8">
        <v>4327.123298616231</v>
      </c>
      <c r="Y126" s="8">
        <v>5.400000095367432</v>
      </c>
      <c r="Z126" s="8">
        <v>1911.7852956162315</v>
      </c>
      <c r="AA126" s="8">
        <v>2.5267543494479128</v>
      </c>
      <c r="AB126" s="9">
        <f t="shared" si="33"/>
        <v>-1.9276950586409478</v>
      </c>
      <c r="AC126" s="9">
        <f t="shared" si="34"/>
        <v>-1.617250624354269</v>
      </c>
      <c r="AD126" s="9">
        <f t="shared" si="35"/>
        <v>1.617250624354269</v>
      </c>
      <c r="AE126" s="9">
        <f t="shared" si="36"/>
        <v>-2.718077247187356</v>
      </c>
      <c r="AF126" s="9">
        <f t="shared" si="37"/>
        <v>-2.006706633519048</v>
      </c>
      <c r="AG126" s="9">
        <f t="shared" si="38"/>
        <v>-2.8274923780911827</v>
      </c>
      <c r="AH126" s="9">
        <f t="shared" si="39"/>
        <v>-1.0594259457214366</v>
      </c>
      <c r="AI126" s="10">
        <f t="shared" si="40"/>
        <v>0.14932494508052427</v>
      </c>
      <c r="AJ126" s="10">
        <f t="shared" si="41"/>
        <v>-0.08959664516612159</v>
      </c>
      <c r="AK126" s="11">
        <f t="shared" si="42"/>
        <v>62216</v>
      </c>
      <c r="AL126" s="10">
        <f t="shared" si="43"/>
        <v>0.07310731437873946</v>
      </c>
    </row>
    <row r="127" spans="1:38" ht="12.75">
      <c r="A127" s="6" t="s">
        <v>192</v>
      </c>
      <c r="B127" s="6" t="s">
        <v>50</v>
      </c>
      <c r="C127" s="7" t="s">
        <v>57</v>
      </c>
      <c r="D127" s="6" t="s">
        <v>42</v>
      </c>
      <c r="E127" s="6" t="s">
        <v>193</v>
      </c>
      <c r="F127" s="6" t="s">
        <v>194</v>
      </c>
      <c r="G127" s="8">
        <v>45262</v>
      </c>
      <c r="H127" s="8">
        <v>1914.407266</v>
      </c>
      <c r="I127" s="8">
        <v>42.29612625</v>
      </c>
      <c r="J127" s="8">
        <v>6929.654715003502</v>
      </c>
      <c r="K127" s="8">
        <v>165.1999969482422</v>
      </c>
      <c r="L127" s="8">
        <v>5015.247449003502</v>
      </c>
      <c r="M127" s="8">
        <v>110.80481306622556</v>
      </c>
      <c r="N127" s="8">
        <v>56912</v>
      </c>
      <c r="O127" s="8">
        <v>2082.607298</v>
      </c>
      <c r="P127" s="8">
        <v>36.59346532</v>
      </c>
      <c r="Q127" s="8">
        <v>6764.903865046207</v>
      </c>
      <c r="R127" s="8">
        <v>127.5</v>
      </c>
      <c r="S127" s="8">
        <v>4682.296567046207</v>
      </c>
      <c r="T127" s="8">
        <v>82.27257111059544</v>
      </c>
      <c r="U127" s="8">
        <v>65945</v>
      </c>
      <c r="V127" s="8">
        <v>2062.742685</v>
      </c>
      <c r="W127" s="8">
        <v>31.2797435</v>
      </c>
      <c r="X127" s="8">
        <v>6113.345394899073</v>
      </c>
      <c r="Y127" s="8">
        <v>98.0999984741211</v>
      </c>
      <c r="Z127" s="8">
        <v>4050.6027098990726</v>
      </c>
      <c r="AA127" s="8">
        <v>61.42395496093825</v>
      </c>
      <c r="AB127" s="9">
        <f t="shared" si="33"/>
        <v>-1.5086239416445688</v>
      </c>
      <c r="AC127" s="9">
        <f t="shared" si="34"/>
        <v>-1.5689896578158076</v>
      </c>
      <c r="AD127" s="9">
        <f t="shared" si="35"/>
        <v>1.5689896578158076</v>
      </c>
      <c r="AE127" s="9">
        <f t="shared" si="36"/>
        <v>-2.6058474579838555</v>
      </c>
      <c r="AF127" s="9">
        <f t="shared" si="37"/>
        <v>-2.6212901358148475</v>
      </c>
      <c r="AG127" s="9">
        <f t="shared" si="38"/>
        <v>-2.9498515379300647</v>
      </c>
      <c r="AH127" s="9">
        <f t="shared" si="39"/>
        <v>-2.922378677869171</v>
      </c>
      <c r="AI127" s="10">
        <f t="shared" si="40"/>
        <v>0.14520958246323312</v>
      </c>
      <c r="AJ127" s="10">
        <f t="shared" si="41"/>
        <v>-0.15871872364351983</v>
      </c>
      <c r="AK127" s="11">
        <f t="shared" si="42"/>
        <v>9033</v>
      </c>
      <c r="AL127" s="10">
        <f t="shared" si="43"/>
        <v>0.00953833832190851</v>
      </c>
    </row>
    <row r="128" spans="1:38" ht="12.75">
      <c r="A128" s="6" t="s">
        <v>313</v>
      </c>
      <c r="B128" s="6" t="s">
        <v>71</v>
      </c>
      <c r="C128" s="7" t="s">
        <v>46</v>
      </c>
      <c r="D128" s="6" t="s">
        <v>54</v>
      </c>
      <c r="E128" s="6" t="s">
        <v>314</v>
      </c>
      <c r="F128" s="6" t="s">
        <v>314</v>
      </c>
      <c r="G128" s="8">
        <v>57541</v>
      </c>
      <c r="H128" s="8">
        <v>248.2256021</v>
      </c>
      <c r="I128" s="8">
        <v>4.313891002</v>
      </c>
      <c r="J128" s="8">
        <v>646.578311219457</v>
      </c>
      <c r="K128" s="8">
        <v>11.100000381469727</v>
      </c>
      <c r="L128" s="8">
        <v>398.35270911945696</v>
      </c>
      <c r="M128" s="8">
        <v>6.92293684710827</v>
      </c>
      <c r="N128" s="8">
        <v>55639</v>
      </c>
      <c r="O128" s="8">
        <v>185.4059417</v>
      </c>
      <c r="P128" s="8">
        <v>3.332301833</v>
      </c>
      <c r="Q128" s="8">
        <v>401.0928648652864</v>
      </c>
      <c r="R128" s="8">
        <v>7.400000095367432</v>
      </c>
      <c r="S128" s="8">
        <v>215.6869231652864</v>
      </c>
      <c r="T128" s="8">
        <v>3.876542050814831</v>
      </c>
      <c r="U128" s="8">
        <v>64176</v>
      </c>
      <c r="V128" s="8">
        <v>183.0443716</v>
      </c>
      <c r="W128" s="8">
        <v>2.852224688</v>
      </c>
      <c r="X128" s="8">
        <v>395.9600068299434</v>
      </c>
      <c r="Y128" s="8">
        <v>6</v>
      </c>
      <c r="Z128" s="8">
        <v>212.91563522994338</v>
      </c>
      <c r="AA128" s="8">
        <v>3.317683171745565</v>
      </c>
      <c r="AB128" s="9">
        <f t="shared" si="33"/>
        <v>-2.068704997399371</v>
      </c>
      <c r="AC128" s="9">
        <f t="shared" si="34"/>
        <v>-1.5556402427881537</v>
      </c>
      <c r="AD128" s="9">
        <f t="shared" si="35"/>
        <v>1.5556402427881537</v>
      </c>
      <c r="AE128" s="9">
        <f t="shared" si="36"/>
        <v>-3.0759283672843742</v>
      </c>
      <c r="AF128" s="9">
        <f t="shared" si="37"/>
        <v>-2.0972054386955974</v>
      </c>
      <c r="AG128" s="9">
        <f t="shared" si="38"/>
        <v>-3.6778668998969692</v>
      </c>
      <c r="AH128" s="9">
        <f t="shared" si="39"/>
        <v>-1.556768327529751</v>
      </c>
      <c r="AI128" s="10">
        <f t="shared" si="40"/>
        <v>0.1440677252719921</v>
      </c>
      <c r="AJ128" s="10">
        <f t="shared" si="41"/>
        <v>-0.15343553981919159</v>
      </c>
      <c r="AK128" s="11">
        <f t="shared" si="42"/>
        <v>8537</v>
      </c>
      <c r="AL128" s="10">
        <f t="shared" si="43"/>
        <v>0.012737294599874166</v>
      </c>
    </row>
    <row r="129" spans="1:38" ht="12.75">
      <c r="A129" s="6" t="s">
        <v>213</v>
      </c>
      <c r="B129" s="6" t="s">
        <v>61</v>
      </c>
      <c r="C129" s="7" t="s">
        <v>62</v>
      </c>
      <c r="D129" s="6" t="s">
        <v>42</v>
      </c>
      <c r="E129" s="6" t="s">
        <v>214</v>
      </c>
      <c r="F129" s="6" t="s">
        <v>214</v>
      </c>
      <c r="G129" s="8">
        <v>266412</v>
      </c>
      <c r="H129" s="8">
        <v>10114.52233</v>
      </c>
      <c r="I129" s="8">
        <v>37.965716</v>
      </c>
      <c r="J129" s="8">
        <v>38152.544078786996</v>
      </c>
      <c r="K129" s="8">
        <v>150.5</v>
      </c>
      <c r="L129" s="8">
        <v>28038.021748786996</v>
      </c>
      <c r="M129" s="8">
        <v>105.24308870766706</v>
      </c>
      <c r="N129" s="8">
        <v>266764</v>
      </c>
      <c r="O129" s="8">
        <v>8404.907241</v>
      </c>
      <c r="P129" s="8">
        <v>31.50690213</v>
      </c>
      <c r="Q129" s="8">
        <v>29147.487920478627</v>
      </c>
      <c r="R129" s="8">
        <v>109</v>
      </c>
      <c r="S129" s="8">
        <v>20742.580679478626</v>
      </c>
      <c r="T129" s="8">
        <v>77.75629649982241</v>
      </c>
      <c r="U129" s="8">
        <v>266456</v>
      </c>
      <c r="V129" s="8">
        <v>7224.810376</v>
      </c>
      <c r="W129" s="8">
        <v>27.11445933</v>
      </c>
      <c r="X129" s="8">
        <v>45435.951346791495</v>
      </c>
      <c r="Y129" s="8">
        <v>164.8000030517578</v>
      </c>
      <c r="Z129" s="8">
        <v>38211.14097079149</v>
      </c>
      <c r="AA129" s="8">
        <v>143.4050686446974</v>
      </c>
      <c r="AB129" s="9">
        <f t="shared" si="33"/>
        <v>-1.6830820087732141</v>
      </c>
      <c r="AC129" s="9">
        <f t="shared" si="34"/>
        <v>-1.5013949685889534</v>
      </c>
      <c r="AD129" s="9">
        <f t="shared" si="35"/>
        <v>1.5013949685889534</v>
      </c>
      <c r="AE129" s="9">
        <f t="shared" si="36"/>
        <v>0.4538477590219429</v>
      </c>
      <c r="AF129" s="9">
        <f t="shared" si="37"/>
        <v>4.133847537641754</v>
      </c>
      <c r="AG129" s="9">
        <f t="shared" si="38"/>
        <v>1.5470023440855998</v>
      </c>
      <c r="AH129" s="9">
        <f t="shared" si="39"/>
        <v>6.120937420373214</v>
      </c>
      <c r="AI129" s="10">
        <f t="shared" si="40"/>
        <v>0.13941208126004997</v>
      </c>
      <c r="AJ129" s="10">
        <f t="shared" si="41"/>
        <v>0.001154578578818731</v>
      </c>
      <c r="AK129" s="11">
        <f t="shared" si="42"/>
        <v>-308</v>
      </c>
      <c r="AL129" s="10">
        <f t="shared" si="43"/>
        <v>0.14040569766711603</v>
      </c>
    </row>
    <row r="130" spans="1:38" ht="12.75">
      <c r="A130" s="6" t="s">
        <v>382</v>
      </c>
      <c r="B130" s="6" t="s">
        <v>50</v>
      </c>
      <c r="C130" s="7" t="s">
        <v>57</v>
      </c>
      <c r="D130" s="6" t="s">
        <v>42</v>
      </c>
      <c r="E130" s="6" t="s">
        <v>383</v>
      </c>
      <c r="F130" s="6" t="s">
        <v>383</v>
      </c>
      <c r="G130" s="8">
        <v>169066</v>
      </c>
      <c r="H130" s="8">
        <v>9671.450603</v>
      </c>
      <c r="I130" s="8">
        <v>57.20517787</v>
      </c>
      <c r="J130" s="8">
        <v>44741.68853719111</v>
      </c>
      <c r="K130" s="8">
        <v>276</v>
      </c>
      <c r="L130" s="8">
        <v>35070.237934191115</v>
      </c>
      <c r="M130" s="8">
        <v>207.43519060125107</v>
      </c>
      <c r="N130" s="8">
        <v>187406</v>
      </c>
      <c r="O130" s="8">
        <v>9888.539811</v>
      </c>
      <c r="P130" s="8">
        <v>52.76533201</v>
      </c>
      <c r="Q130" s="8">
        <v>39821.1369496455</v>
      </c>
      <c r="R130" s="8">
        <v>232.8000030517578</v>
      </c>
      <c r="S130" s="8">
        <v>29932.5971386455</v>
      </c>
      <c r="T130" s="8">
        <v>159.72059132922905</v>
      </c>
      <c r="U130" s="8">
        <v>226427</v>
      </c>
      <c r="V130" s="8">
        <v>10300.3403</v>
      </c>
      <c r="W130" s="8">
        <v>45.49077762</v>
      </c>
      <c r="X130" s="8">
        <v>39064.24049272583</v>
      </c>
      <c r="Y130" s="8">
        <v>174</v>
      </c>
      <c r="Z130" s="8">
        <v>28763.900192725832</v>
      </c>
      <c r="AA130" s="8">
        <v>127.03387931971818</v>
      </c>
      <c r="AB130" s="9">
        <f aca="true" t="shared" si="44" ref="AB130:AB162">100*(LN(W130/I130)/(2010-1990))</f>
        <v>-1.145674003747071</v>
      </c>
      <c r="AC130" s="9">
        <f aca="true" t="shared" si="45" ref="AC130:AC162">100*(LN(W130/P130)/(2010-2000))</f>
        <v>-1.4834476860018344</v>
      </c>
      <c r="AD130" s="9">
        <f aca="true" t="shared" si="46" ref="AD130:AD161">AC130*-1</f>
        <v>1.4834476860018344</v>
      </c>
      <c r="AE130" s="9">
        <f aca="true" t="shared" si="47" ref="AE130:AE162">100*(LN(Y130/K130)/(2010-1990))</f>
        <v>-2.3067278325131046</v>
      </c>
      <c r="AF130" s="9">
        <f aca="true" t="shared" si="48" ref="AF130:AF162">100*(LN(Y130/R130)/(2010-2000))</f>
        <v>-2.911244297516789</v>
      </c>
      <c r="AG130" s="9">
        <f aca="true" t="shared" si="49" ref="AG130:AG162">100*(LN(AA130/M130)/(2010-1990))</f>
        <v>-2.4518256962630205</v>
      </c>
      <c r="AH130" s="9">
        <f aca="true" t="shared" si="50" ref="AH130:AH162">100*(LN(AA130/T130)/(2010-2000))</f>
        <v>-2.289721672950674</v>
      </c>
      <c r="AI130" s="10">
        <f aca="true" t="shared" si="51" ref="AI130:AI162">((P130-W130)/P130)</f>
        <v>0.1378661729754934</v>
      </c>
      <c r="AJ130" s="10">
        <f aca="true" t="shared" si="52" ref="AJ130:AJ162">((N130-U130)/N130)</f>
        <v>-0.20821638581475513</v>
      </c>
      <c r="AK130" s="11">
        <f aca="true" t="shared" si="53" ref="AK130:AK162">U130-N130</f>
        <v>39021</v>
      </c>
      <c r="AL130" s="10">
        <f aca="true" t="shared" si="54" ref="AL130:AL162">((O130-V130)/O130)</f>
        <v>-0.041644216119948556</v>
      </c>
    </row>
    <row r="131" spans="1:38" ht="12.75">
      <c r="A131" s="6" t="s">
        <v>301</v>
      </c>
      <c r="B131" s="6" t="s">
        <v>50</v>
      </c>
      <c r="C131" s="7" t="s">
        <v>57</v>
      </c>
      <c r="D131" s="6" t="s">
        <v>42</v>
      </c>
      <c r="E131" s="6" t="s">
        <v>302</v>
      </c>
      <c r="F131" s="6" t="s">
        <v>302</v>
      </c>
      <c r="G131" s="8">
        <v>605640</v>
      </c>
      <c r="H131" s="8">
        <v>30643.32112</v>
      </c>
      <c r="I131" s="8">
        <v>50.59659388</v>
      </c>
      <c r="J131" s="8">
        <v>122979.64869599753</v>
      </c>
      <c r="K131" s="8">
        <v>218.6999969482422</v>
      </c>
      <c r="L131" s="8">
        <v>92336.32757599754</v>
      </c>
      <c r="M131" s="8">
        <v>152.46074825968816</v>
      </c>
      <c r="N131" s="8">
        <v>796985</v>
      </c>
      <c r="O131" s="8">
        <v>36145.13942</v>
      </c>
      <c r="P131" s="8">
        <v>45.35234593</v>
      </c>
      <c r="Q131" s="8">
        <v>132604.9053782649</v>
      </c>
      <c r="R131" s="8">
        <v>176.6999969482422</v>
      </c>
      <c r="S131" s="8">
        <v>96459.7659582649</v>
      </c>
      <c r="T131" s="8">
        <v>121.030842435259</v>
      </c>
      <c r="U131" s="8">
        <v>882839</v>
      </c>
      <c r="V131" s="8">
        <v>34532.21813</v>
      </c>
      <c r="W131" s="8">
        <v>39.11496675</v>
      </c>
      <c r="X131" s="8">
        <v>114310.3118957631</v>
      </c>
      <c r="Y131" s="8">
        <v>135</v>
      </c>
      <c r="Z131" s="8">
        <v>79778.0937657631</v>
      </c>
      <c r="AA131" s="8">
        <v>90.36539365134877</v>
      </c>
      <c r="AB131" s="9">
        <f t="shared" si="44"/>
        <v>-1.2868954216201145</v>
      </c>
      <c r="AC131" s="9">
        <f t="shared" si="45"/>
        <v>-1.479567295817711</v>
      </c>
      <c r="AD131" s="9">
        <f t="shared" si="46"/>
        <v>1.479567295817711</v>
      </c>
      <c r="AE131" s="9">
        <f t="shared" si="47"/>
        <v>-2.412130676451051</v>
      </c>
      <c r="AF131" s="9">
        <f t="shared" si="48"/>
        <v>-2.691785836163789</v>
      </c>
      <c r="AG131" s="9">
        <f t="shared" si="49"/>
        <v>-2.615228969706411</v>
      </c>
      <c r="AH131" s="9">
        <f t="shared" si="50"/>
        <v>-2.9218402876037173</v>
      </c>
      <c r="AI131" s="10">
        <f t="shared" si="51"/>
        <v>0.1375315664955283</v>
      </c>
      <c r="AJ131" s="10">
        <f t="shared" si="52"/>
        <v>-0.10772348287608927</v>
      </c>
      <c r="AK131" s="11">
        <f t="shared" si="53"/>
        <v>85854</v>
      </c>
      <c r="AL131" s="10">
        <f t="shared" si="54"/>
        <v>0.04462346295744343</v>
      </c>
    </row>
    <row r="132" spans="1:38" ht="12.75">
      <c r="A132" s="6" t="s">
        <v>319</v>
      </c>
      <c r="B132" s="6" t="s">
        <v>50</v>
      </c>
      <c r="C132" s="7" t="s">
        <v>57</v>
      </c>
      <c r="D132" s="6" t="s">
        <v>58</v>
      </c>
      <c r="E132" s="6" t="s">
        <v>320</v>
      </c>
      <c r="F132" s="6" t="s">
        <v>320</v>
      </c>
      <c r="G132" s="8">
        <v>4276651</v>
      </c>
      <c r="H132" s="8">
        <v>211485.5812</v>
      </c>
      <c r="I132" s="8">
        <v>49.45121339</v>
      </c>
      <c r="J132" s="8">
        <v>871618.6924410023</v>
      </c>
      <c r="K132" s="8">
        <v>212.60000610351562</v>
      </c>
      <c r="L132" s="8">
        <v>660133.1112410023</v>
      </c>
      <c r="M132" s="8">
        <v>154.35748936282207</v>
      </c>
      <c r="N132" s="8">
        <v>5192679</v>
      </c>
      <c r="O132" s="8">
        <v>239818.4431</v>
      </c>
      <c r="P132" s="8">
        <v>46.18395305</v>
      </c>
      <c r="Q132" s="8">
        <v>916372.5774148565</v>
      </c>
      <c r="R132" s="8">
        <v>186</v>
      </c>
      <c r="S132" s="8">
        <v>676554.1343148565</v>
      </c>
      <c r="T132" s="8">
        <v>130.2899975744421</v>
      </c>
      <c r="U132" s="8">
        <v>6332251</v>
      </c>
      <c r="V132" s="8">
        <v>253548.7905</v>
      </c>
      <c r="W132" s="8">
        <v>40.04086232</v>
      </c>
      <c r="X132" s="8">
        <v>860556.3003375204</v>
      </c>
      <c r="Y132" s="8">
        <v>142.89999389648438</v>
      </c>
      <c r="Z132" s="8">
        <v>607007.5098375204</v>
      </c>
      <c r="AA132" s="8">
        <v>95.85967294055786</v>
      </c>
      <c r="AB132" s="9">
        <f t="shared" si="44"/>
        <v>-1.0554305240194488</v>
      </c>
      <c r="AC132" s="9">
        <f t="shared" si="45"/>
        <v>-1.4273191049363507</v>
      </c>
      <c r="AD132" s="9">
        <f t="shared" si="46"/>
        <v>1.4273191049363507</v>
      </c>
      <c r="AE132" s="9">
        <f t="shared" si="47"/>
        <v>-1.9863372619636923</v>
      </c>
      <c r="AF132" s="9">
        <f t="shared" si="48"/>
        <v>-2.6360163148917626</v>
      </c>
      <c r="AG132" s="9">
        <f t="shared" si="49"/>
        <v>-2.381929449195541</v>
      </c>
      <c r="AH132" s="9">
        <f t="shared" si="50"/>
        <v>-3.0687733471736296</v>
      </c>
      <c r="AI132" s="10">
        <f t="shared" si="51"/>
        <v>0.1330135322835904</v>
      </c>
      <c r="AJ132" s="10">
        <f t="shared" si="52"/>
        <v>-0.2194574322811019</v>
      </c>
      <c r="AK132" s="11">
        <f t="shared" si="53"/>
        <v>1139572</v>
      </c>
      <c r="AL132" s="10">
        <f t="shared" si="54"/>
        <v>-0.05725309205795606</v>
      </c>
    </row>
    <row r="133" spans="1:38" ht="12.75">
      <c r="A133" s="6" t="s">
        <v>452</v>
      </c>
      <c r="B133" s="6" t="s">
        <v>45</v>
      </c>
      <c r="C133" s="7" t="s">
        <v>68</v>
      </c>
      <c r="D133" s="6" t="s">
        <v>58</v>
      </c>
      <c r="E133" s="6" t="s">
        <v>453</v>
      </c>
      <c r="F133" s="6" t="s">
        <v>453</v>
      </c>
      <c r="G133" s="8">
        <v>717000</v>
      </c>
      <c r="H133" s="8">
        <v>21769.30415</v>
      </c>
      <c r="I133" s="8">
        <v>30.36165154</v>
      </c>
      <c r="J133" s="8">
        <v>56098.98057961695</v>
      </c>
      <c r="K133" s="8">
        <v>77.30000305175781</v>
      </c>
      <c r="L133" s="8">
        <v>34329.67642961696</v>
      </c>
      <c r="M133" s="8">
        <v>47.87960450434722</v>
      </c>
      <c r="N133" s="8">
        <v>569113</v>
      </c>
      <c r="O133" s="8">
        <v>15049.74843</v>
      </c>
      <c r="P133" s="8">
        <v>26.44421834</v>
      </c>
      <c r="Q133" s="8">
        <v>34879.31850629933</v>
      </c>
      <c r="R133" s="8">
        <v>62.89999771118164</v>
      </c>
      <c r="S133" s="8">
        <v>19829.57007629933</v>
      </c>
      <c r="T133" s="8">
        <v>34.84293993688306</v>
      </c>
      <c r="U133" s="8">
        <v>587084</v>
      </c>
      <c r="V133" s="8">
        <v>13494.75</v>
      </c>
      <c r="W133" s="8">
        <v>22.98606332</v>
      </c>
      <c r="X133" s="8">
        <v>31474.4004048509</v>
      </c>
      <c r="Y133" s="8">
        <v>51.5</v>
      </c>
      <c r="Z133" s="8">
        <v>17979.6504048509</v>
      </c>
      <c r="AA133" s="8">
        <v>30.62534561468359</v>
      </c>
      <c r="AB133" s="9">
        <f t="shared" si="44"/>
        <v>-1.3914612996778462</v>
      </c>
      <c r="AC133" s="9">
        <f t="shared" si="45"/>
        <v>-1.4014945646759795</v>
      </c>
      <c r="AD133" s="9">
        <f t="shared" si="46"/>
        <v>1.4014945646759795</v>
      </c>
      <c r="AE133" s="9">
        <f t="shared" si="47"/>
        <v>-2.0305609370154376</v>
      </c>
      <c r="AF133" s="9">
        <f t="shared" si="48"/>
        <v>-1.9996431964849448</v>
      </c>
      <c r="AG133" s="9">
        <f t="shared" si="49"/>
        <v>-2.2343083316694914</v>
      </c>
      <c r="AH133" s="9">
        <f t="shared" si="50"/>
        <v>-1.2902257819740919</v>
      </c>
      <c r="AI133" s="10">
        <f t="shared" si="51"/>
        <v>0.13077168610308787</v>
      </c>
      <c r="AJ133" s="10">
        <f t="shared" si="52"/>
        <v>-0.03157720874413342</v>
      </c>
      <c r="AK133" s="11">
        <f t="shared" si="53"/>
        <v>17971</v>
      </c>
      <c r="AL133" s="10">
        <f t="shared" si="54"/>
        <v>0.10332388193946705</v>
      </c>
    </row>
    <row r="134" spans="1:38" ht="12.75">
      <c r="A134" s="6" t="s">
        <v>176</v>
      </c>
      <c r="B134" s="6" t="s">
        <v>50</v>
      </c>
      <c r="C134" s="7" t="s">
        <v>57</v>
      </c>
      <c r="D134" s="6" t="s">
        <v>54</v>
      </c>
      <c r="E134" s="6" t="s">
        <v>177</v>
      </c>
      <c r="F134" s="6" t="s">
        <v>177</v>
      </c>
      <c r="G134" s="8">
        <v>17585</v>
      </c>
      <c r="H134" s="8">
        <v>799.7888384</v>
      </c>
      <c r="I134" s="8">
        <v>45.48131012</v>
      </c>
      <c r="J134" s="8">
        <v>3161.004979797639</v>
      </c>
      <c r="K134" s="8">
        <v>189.5</v>
      </c>
      <c r="L134" s="8">
        <v>2361.216141397639</v>
      </c>
      <c r="M134" s="8">
        <v>134.2744464826636</v>
      </c>
      <c r="N134" s="8">
        <v>20683</v>
      </c>
      <c r="O134" s="8">
        <v>836.8508007</v>
      </c>
      <c r="P134" s="8">
        <v>40.46080359</v>
      </c>
      <c r="Q134" s="8">
        <v>2991.7438038209866</v>
      </c>
      <c r="R134" s="8">
        <v>152.3000030517578</v>
      </c>
      <c r="S134" s="8">
        <v>2154.8930031209866</v>
      </c>
      <c r="T134" s="8">
        <v>104.18667519803638</v>
      </c>
      <c r="U134" s="8">
        <v>25792</v>
      </c>
      <c r="V134" s="8">
        <v>914.5890868</v>
      </c>
      <c r="W134" s="8">
        <v>35.46018482</v>
      </c>
      <c r="X134" s="8">
        <v>2943.6311018927727</v>
      </c>
      <c r="Y134" s="8">
        <v>120.80000305175781</v>
      </c>
      <c r="Z134" s="8">
        <v>2029.0420150927725</v>
      </c>
      <c r="AA134" s="8">
        <v>78.66943296730662</v>
      </c>
      <c r="AB134" s="9">
        <f t="shared" si="44"/>
        <v>-1.244454811366871</v>
      </c>
      <c r="AC134" s="9">
        <f t="shared" si="45"/>
        <v>-1.3192318018448617</v>
      </c>
      <c r="AD134" s="9">
        <f t="shared" si="46"/>
        <v>1.3192318018448617</v>
      </c>
      <c r="AE134" s="9">
        <f t="shared" si="47"/>
        <v>-2.251263568794355</v>
      </c>
      <c r="AF134" s="9">
        <f t="shared" si="48"/>
        <v>-2.3171596917531163</v>
      </c>
      <c r="AG134" s="9">
        <f t="shared" si="49"/>
        <v>-2.673155664693176</v>
      </c>
      <c r="AH134" s="9">
        <f t="shared" si="50"/>
        <v>-2.80929563386254</v>
      </c>
      <c r="AI134" s="10">
        <f t="shared" si="51"/>
        <v>0.12359168198122275</v>
      </c>
      <c r="AJ134" s="10">
        <f t="shared" si="52"/>
        <v>-0.2470144563167819</v>
      </c>
      <c r="AK134" s="11">
        <f t="shared" si="53"/>
        <v>5109</v>
      </c>
      <c r="AL134" s="10">
        <f t="shared" si="54"/>
        <v>-0.09289384205042797</v>
      </c>
    </row>
    <row r="135" spans="1:38" ht="12.75">
      <c r="A135" s="6" t="s">
        <v>333</v>
      </c>
      <c r="B135" s="6" t="s">
        <v>71</v>
      </c>
      <c r="C135" s="7" t="s">
        <v>141</v>
      </c>
      <c r="D135" s="6" t="s">
        <v>58</v>
      </c>
      <c r="E135" s="6" t="s">
        <v>334</v>
      </c>
      <c r="F135" s="6" t="s">
        <v>334</v>
      </c>
      <c r="G135" s="8">
        <v>146170</v>
      </c>
      <c r="H135" s="8">
        <v>4428.588619</v>
      </c>
      <c r="I135" s="8">
        <v>30.29752082</v>
      </c>
      <c r="J135" s="8">
        <v>12281.453728605497</v>
      </c>
      <c r="K135" s="8">
        <v>89.5</v>
      </c>
      <c r="L135" s="8">
        <v>7852.865109605496</v>
      </c>
      <c r="M135" s="8">
        <v>53.72419176031673</v>
      </c>
      <c r="N135" s="8">
        <v>188146</v>
      </c>
      <c r="O135" s="8">
        <v>5036.180164</v>
      </c>
      <c r="P135" s="8">
        <v>26.76740491</v>
      </c>
      <c r="Q135" s="8">
        <v>13661.505478161123</v>
      </c>
      <c r="R135" s="8">
        <v>73.9000015258789</v>
      </c>
      <c r="S135" s="8">
        <v>8625.325314161124</v>
      </c>
      <c r="T135" s="8">
        <v>45.84378787835577</v>
      </c>
      <c r="U135" s="8">
        <v>207224</v>
      </c>
      <c r="V135" s="8">
        <v>4861.312743</v>
      </c>
      <c r="W135" s="8">
        <v>23.4592168</v>
      </c>
      <c r="X135" s="8">
        <v>12478.940361615258</v>
      </c>
      <c r="Y135" s="8">
        <v>60.79999923706055</v>
      </c>
      <c r="Z135" s="8">
        <v>7617.627618615257</v>
      </c>
      <c r="AA135" s="8">
        <v>36.76035410288025</v>
      </c>
      <c r="AB135" s="9">
        <f t="shared" si="44"/>
        <v>-1.2790121493092697</v>
      </c>
      <c r="AC135" s="9">
        <f t="shared" si="45"/>
        <v>-1.3192145441782404</v>
      </c>
      <c r="AD135" s="9">
        <f t="shared" si="46"/>
        <v>1.3192145441782404</v>
      </c>
      <c r="AE135" s="9">
        <f t="shared" si="47"/>
        <v>-1.933244244285174</v>
      </c>
      <c r="AF135" s="9">
        <f t="shared" si="48"/>
        <v>-1.9512307217826868</v>
      </c>
      <c r="AG135" s="9">
        <f t="shared" si="49"/>
        <v>-1.8972173406419819</v>
      </c>
      <c r="AH135" s="9">
        <f t="shared" si="50"/>
        <v>-2.2081977131954704</v>
      </c>
      <c r="AI135" s="10">
        <f t="shared" si="51"/>
        <v>0.12359016950365996</v>
      </c>
      <c r="AJ135" s="10">
        <f t="shared" si="52"/>
        <v>-0.10139997661390622</v>
      </c>
      <c r="AK135" s="11">
        <f t="shared" si="53"/>
        <v>19078</v>
      </c>
      <c r="AL135" s="10">
        <f t="shared" si="54"/>
        <v>0.034722232983243985</v>
      </c>
    </row>
    <row r="136" spans="1:38" ht="12.75">
      <c r="A136" s="6" t="s">
        <v>100</v>
      </c>
      <c r="B136" s="6" t="s">
        <v>45</v>
      </c>
      <c r="C136" s="7" t="s">
        <v>46</v>
      </c>
      <c r="D136" s="6" t="s">
        <v>47</v>
      </c>
      <c r="E136" s="6" t="s">
        <v>101</v>
      </c>
      <c r="F136" s="6" t="s">
        <v>102</v>
      </c>
      <c r="G136" s="8">
        <v>60999</v>
      </c>
      <c r="H136" s="8">
        <v>702.9008836</v>
      </c>
      <c r="I136" s="8">
        <v>11.52315421</v>
      </c>
      <c r="J136" s="8">
        <v>1270.3908019192422</v>
      </c>
      <c r="K136" s="8">
        <v>18.799999237060547</v>
      </c>
      <c r="L136" s="8">
        <v>567.4899183192422</v>
      </c>
      <c r="M136" s="8">
        <v>9.303265927625734</v>
      </c>
      <c r="N136" s="8">
        <v>39778</v>
      </c>
      <c r="O136" s="8">
        <v>247.0631223</v>
      </c>
      <c r="P136" s="8">
        <v>6.211049382</v>
      </c>
      <c r="Q136" s="8">
        <v>477.07314057003197</v>
      </c>
      <c r="R136" s="8">
        <v>9.600000381469727</v>
      </c>
      <c r="S136" s="8">
        <v>230.01001827003196</v>
      </c>
      <c r="T136" s="8">
        <v>5.782342457389309</v>
      </c>
      <c r="U136" s="8">
        <v>32096</v>
      </c>
      <c r="V136" s="8">
        <v>174.8842416</v>
      </c>
      <c r="W136" s="8">
        <v>5.448786192</v>
      </c>
      <c r="X136" s="8">
        <v>291.8571778969748</v>
      </c>
      <c r="Y136" s="8">
        <v>8.399999618530273</v>
      </c>
      <c r="Z136" s="8">
        <v>116.97293629697481</v>
      </c>
      <c r="AA136" s="8">
        <v>3.644470846740242</v>
      </c>
      <c r="AB136" s="9">
        <f t="shared" si="44"/>
        <v>-3.744827769680713</v>
      </c>
      <c r="AC136" s="9">
        <f t="shared" si="45"/>
        <v>-1.3093699747232619</v>
      </c>
      <c r="AD136" s="9">
        <f t="shared" si="46"/>
        <v>1.3093699747232619</v>
      </c>
      <c r="AE136" s="9">
        <f t="shared" si="47"/>
        <v>-4.028125844089063</v>
      </c>
      <c r="AF136" s="9">
        <f t="shared" si="48"/>
        <v>-1.3353147777401537</v>
      </c>
      <c r="AG136" s="9">
        <f t="shared" si="49"/>
        <v>-4.685771654825984</v>
      </c>
      <c r="AH136" s="9">
        <f t="shared" si="50"/>
        <v>-4.615976874693022</v>
      </c>
      <c r="AI136" s="10">
        <f t="shared" si="51"/>
        <v>0.12272695693083441</v>
      </c>
      <c r="AJ136" s="10">
        <f t="shared" si="52"/>
        <v>0.19312182613504952</v>
      </c>
      <c r="AK136" s="11">
        <f t="shared" si="53"/>
        <v>-7682</v>
      </c>
      <c r="AL136" s="10">
        <f t="shared" si="54"/>
        <v>0.2921475290527404</v>
      </c>
    </row>
    <row r="137" spans="1:38" ht="12.75">
      <c r="A137" s="6" t="s">
        <v>93</v>
      </c>
      <c r="B137" s="6" t="s">
        <v>50</v>
      </c>
      <c r="C137" s="7" t="s">
        <v>57</v>
      </c>
      <c r="D137" s="6" t="s">
        <v>42</v>
      </c>
      <c r="E137" s="6" t="s">
        <v>94</v>
      </c>
      <c r="F137" s="6" t="s">
        <v>94</v>
      </c>
      <c r="G137" s="8">
        <v>224654</v>
      </c>
      <c r="H137" s="8">
        <v>9086.694862</v>
      </c>
      <c r="I137" s="8">
        <v>40.44750978</v>
      </c>
      <c r="J137" s="8">
        <v>37359.397515631535</v>
      </c>
      <c r="K137" s="8">
        <v>177.6999969482422</v>
      </c>
      <c r="L137" s="8">
        <v>28272.702653631535</v>
      </c>
      <c r="M137" s="8">
        <v>125.84998554947401</v>
      </c>
      <c r="N137" s="8">
        <v>282319</v>
      </c>
      <c r="O137" s="8">
        <v>10160.21975</v>
      </c>
      <c r="P137" s="8">
        <v>35.98843772</v>
      </c>
      <c r="Q137" s="8">
        <v>38365.51827111123</v>
      </c>
      <c r="R137" s="8">
        <v>143.39999389648438</v>
      </c>
      <c r="S137" s="8">
        <v>28205.29852111123</v>
      </c>
      <c r="T137" s="8">
        <v>99.90577510231769</v>
      </c>
      <c r="U137" s="8">
        <v>350325</v>
      </c>
      <c r="V137" s="8">
        <v>11121.52912</v>
      </c>
      <c r="W137" s="8">
        <v>31.74631878</v>
      </c>
      <c r="X137" s="8">
        <v>38958.618489330634</v>
      </c>
      <c r="Y137" s="8">
        <v>115.4000015258789</v>
      </c>
      <c r="Z137" s="8">
        <v>27837.089369330635</v>
      </c>
      <c r="AA137" s="8">
        <v>79.46075606745347</v>
      </c>
      <c r="AB137" s="9">
        <f t="shared" si="44"/>
        <v>-1.2111415200628493</v>
      </c>
      <c r="AC137" s="9">
        <f t="shared" si="45"/>
        <v>-1.2542093774443273</v>
      </c>
      <c r="AD137" s="9">
        <f t="shared" si="46"/>
        <v>1.2542093774443273</v>
      </c>
      <c r="AE137" s="9">
        <f t="shared" si="47"/>
        <v>-2.158461753452172</v>
      </c>
      <c r="AF137" s="9">
        <f t="shared" si="48"/>
        <v>-2.1723351830612874</v>
      </c>
      <c r="AG137" s="9">
        <f t="shared" si="49"/>
        <v>-2.299136706734173</v>
      </c>
      <c r="AH137" s="9">
        <f t="shared" si="50"/>
        <v>-2.2896422740457556</v>
      </c>
      <c r="AI137" s="10">
        <f t="shared" si="51"/>
        <v>0.11787449549782793</v>
      </c>
      <c r="AJ137" s="10">
        <f t="shared" si="52"/>
        <v>-0.24088353954214914</v>
      </c>
      <c r="AK137" s="11">
        <f t="shared" si="53"/>
        <v>68006</v>
      </c>
      <c r="AL137" s="10">
        <f t="shared" si="54"/>
        <v>-0.09461501755412317</v>
      </c>
    </row>
    <row r="138" spans="1:38" ht="12.75">
      <c r="A138" s="6" t="s">
        <v>136</v>
      </c>
      <c r="B138" s="6" t="s">
        <v>50</v>
      </c>
      <c r="C138" s="7" t="s">
        <v>57</v>
      </c>
      <c r="D138" s="6" t="s">
        <v>42</v>
      </c>
      <c r="E138" s="6" t="s">
        <v>137</v>
      </c>
      <c r="F138" s="6" t="s">
        <v>137</v>
      </c>
      <c r="G138" s="8">
        <v>16346</v>
      </c>
      <c r="H138" s="8">
        <v>656.828768</v>
      </c>
      <c r="I138" s="8">
        <v>40.182844</v>
      </c>
      <c r="J138" s="8">
        <v>1847.3764120647106</v>
      </c>
      <c r="K138" s="8">
        <v>125.20000457763672</v>
      </c>
      <c r="L138" s="8">
        <v>1190.5476440647108</v>
      </c>
      <c r="M138" s="8">
        <v>72.83418842926163</v>
      </c>
      <c r="N138" s="8">
        <v>22342</v>
      </c>
      <c r="O138" s="8">
        <v>805.2746253</v>
      </c>
      <c r="P138" s="8">
        <v>36.04308591</v>
      </c>
      <c r="Q138" s="8">
        <v>2205.516954227548</v>
      </c>
      <c r="R138" s="8">
        <v>104.30000305175781</v>
      </c>
      <c r="S138" s="8">
        <v>1400.242328927548</v>
      </c>
      <c r="T138" s="8">
        <v>62.673096809934115</v>
      </c>
      <c r="U138" s="8">
        <v>27566</v>
      </c>
      <c r="V138" s="8">
        <v>878.2986391</v>
      </c>
      <c r="W138" s="8">
        <v>31.86166434</v>
      </c>
      <c r="X138" s="8">
        <v>2274.248412318597</v>
      </c>
      <c r="Y138" s="8">
        <v>85.5999984741211</v>
      </c>
      <c r="Z138" s="8">
        <v>1395.9497732185969</v>
      </c>
      <c r="AA138" s="8">
        <v>50.64027327935126</v>
      </c>
      <c r="AB138" s="9">
        <f t="shared" si="44"/>
        <v>-1.1601829803818158</v>
      </c>
      <c r="AC138" s="9">
        <f t="shared" si="45"/>
        <v>-1.233115113694983</v>
      </c>
      <c r="AD138" s="9">
        <f t="shared" si="46"/>
        <v>1.233115113694983</v>
      </c>
      <c r="AE138" s="9">
        <f t="shared" si="47"/>
        <v>-1.901136149532915</v>
      </c>
      <c r="AF138" s="9">
        <f t="shared" si="48"/>
        <v>-1.9758612594414118</v>
      </c>
      <c r="AG138" s="9">
        <f t="shared" si="49"/>
        <v>-1.8171914595655463</v>
      </c>
      <c r="AH138" s="9">
        <f t="shared" si="50"/>
        <v>-2.13185103234056</v>
      </c>
      <c r="AI138" s="10">
        <f t="shared" si="51"/>
        <v>0.1160117527239776</v>
      </c>
      <c r="AJ138" s="10">
        <f t="shared" si="52"/>
        <v>-0.23381971175364785</v>
      </c>
      <c r="AK138" s="11">
        <f t="shared" si="53"/>
        <v>5224</v>
      </c>
      <c r="AL138" s="10">
        <f t="shared" si="54"/>
        <v>-0.09068212446504853</v>
      </c>
    </row>
    <row r="139" spans="1:38" ht="12.75">
      <c r="A139" s="6" t="s">
        <v>427</v>
      </c>
      <c r="B139" s="6" t="s">
        <v>61</v>
      </c>
      <c r="C139" s="7" t="s">
        <v>62</v>
      </c>
      <c r="D139" s="6" t="s">
        <v>54</v>
      </c>
      <c r="E139" s="6" t="s">
        <v>428</v>
      </c>
      <c r="F139" s="6" t="s">
        <v>429</v>
      </c>
      <c r="G139" s="8">
        <v>26123</v>
      </c>
      <c r="H139" s="8">
        <v>610.7012743</v>
      </c>
      <c r="I139" s="8">
        <v>23.37791503</v>
      </c>
      <c r="J139" s="8">
        <v>933.9951187230696</v>
      </c>
      <c r="K139" s="8">
        <v>36.599998474121094</v>
      </c>
      <c r="L139" s="8">
        <v>323.2938444230696</v>
      </c>
      <c r="M139" s="8">
        <v>12.375831429126423</v>
      </c>
      <c r="N139" s="8">
        <v>18786</v>
      </c>
      <c r="O139" s="8">
        <v>391.6991745</v>
      </c>
      <c r="P139" s="8">
        <v>20.85058951</v>
      </c>
      <c r="Q139" s="8">
        <v>629.44837777781</v>
      </c>
      <c r="R139" s="8">
        <v>31.60000228881836</v>
      </c>
      <c r="S139" s="8">
        <v>237.74920327781</v>
      </c>
      <c r="T139" s="8">
        <v>12.655658643554244</v>
      </c>
      <c r="U139" s="8">
        <v>19753</v>
      </c>
      <c r="V139" s="8">
        <v>364.1398813</v>
      </c>
      <c r="W139" s="8">
        <v>18.43466214</v>
      </c>
      <c r="X139" s="8">
        <v>541.8682955968193</v>
      </c>
      <c r="Y139" s="8">
        <v>27.100000381469727</v>
      </c>
      <c r="Z139" s="8">
        <v>177.72841429681927</v>
      </c>
      <c r="AA139" s="8">
        <v>8.997540338015455</v>
      </c>
      <c r="AB139" s="9">
        <f t="shared" si="44"/>
        <v>-1.1877953507113435</v>
      </c>
      <c r="AC139" s="9">
        <f t="shared" si="45"/>
        <v>-1.2314951728305834</v>
      </c>
      <c r="AD139" s="9">
        <f t="shared" si="46"/>
        <v>1.2314951728305834</v>
      </c>
      <c r="AE139" s="9">
        <f t="shared" si="47"/>
        <v>-1.502572283773052</v>
      </c>
      <c r="AF139" s="9">
        <f t="shared" si="48"/>
        <v>-1.5362345106179576</v>
      </c>
      <c r="AG139" s="9">
        <f t="shared" si="49"/>
        <v>-1.5939712409091724</v>
      </c>
      <c r="AH139" s="9">
        <f t="shared" si="50"/>
        <v>-3.411531945472169</v>
      </c>
      <c r="AI139" s="10">
        <f t="shared" si="51"/>
        <v>0.11586854025596319</v>
      </c>
      <c r="AJ139" s="10">
        <f t="shared" si="52"/>
        <v>-0.05147450228893857</v>
      </c>
      <c r="AK139" s="11">
        <f t="shared" si="53"/>
        <v>967</v>
      </c>
      <c r="AL139" s="10">
        <f t="shared" si="54"/>
        <v>0.07035831320088731</v>
      </c>
    </row>
    <row r="140" spans="1:38" ht="12.75">
      <c r="A140" s="6" t="s">
        <v>56</v>
      </c>
      <c r="B140" s="6" t="s">
        <v>50</v>
      </c>
      <c r="C140" s="7" t="s">
        <v>57</v>
      </c>
      <c r="D140" s="6" t="s">
        <v>58</v>
      </c>
      <c r="E140" s="6" t="s">
        <v>59</v>
      </c>
      <c r="F140" s="6" t="s">
        <v>59</v>
      </c>
      <c r="G140" s="8">
        <v>547740</v>
      </c>
      <c r="H140" s="8">
        <v>28061.38889</v>
      </c>
      <c r="I140" s="8">
        <v>51.23122082</v>
      </c>
      <c r="J140" s="8">
        <v>123333.7884757467</v>
      </c>
      <c r="K140" s="8">
        <v>243</v>
      </c>
      <c r="L140" s="8">
        <v>95272.3995857467</v>
      </c>
      <c r="M140" s="8">
        <v>173.937268751135</v>
      </c>
      <c r="N140" s="8">
        <v>708501</v>
      </c>
      <c r="O140" s="8">
        <v>32923.14786</v>
      </c>
      <c r="P140" s="8">
        <v>46.46873873</v>
      </c>
      <c r="Q140" s="8">
        <v>130860.0362031697</v>
      </c>
      <c r="R140" s="8">
        <v>199.60000610351562</v>
      </c>
      <c r="S140" s="8">
        <v>97936.8883431697</v>
      </c>
      <c r="T140" s="8">
        <v>138.23112224706767</v>
      </c>
      <c r="U140" s="8">
        <v>794722</v>
      </c>
      <c r="V140" s="8">
        <v>32918.94214</v>
      </c>
      <c r="W140" s="8">
        <v>41.42195904</v>
      </c>
      <c r="X140" s="8">
        <v>121114.0658892977</v>
      </c>
      <c r="Y140" s="8">
        <v>160.5</v>
      </c>
      <c r="Z140" s="8">
        <v>88195.1237492977</v>
      </c>
      <c r="AA140" s="8">
        <v>110.9760693038543</v>
      </c>
      <c r="AB140" s="9">
        <f t="shared" si="44"/>
        <v>-1.0626898801892177</v>
      </c>
      <c r="AC140" s="9">
        <f t="shared" si="45"/>
        <v>-1.149686493248546</v>
      </c>
      <c r="AD140" s="9">
        <f t="shared" si="46"/>
        <v>1.149686493248546</v>
      </c>
      <c r="AE140" s="9">
        <f t="shared" si="47"/>
        <v>-2.073837503852389</v>
      </c>
      <c r="AF140" s="9">
        <f t="shared" si="48"/>
        <v>-2.1802145188602817</v>
      </c>
      <c r="AG140" s="9">
        <f t="shared" si="49"/>
        <v>-2.2469006178965585</v>
      </c>
      <c r="AH140" s="9">
        <f t="shared" si="50"/>
        <v>-2.196124969253804</v>
      </c>
      <c r="AI140" s="10">
        <f t="shared" si="51"/>
        <v>0.10860591072470456</v>
      </c>
      <c r="AJ140" s="10">
        <f t="shared" si="52"/>
        <v>-0.12169495879328328</v>
      </c>
      <c r="AK140" s="11">
        <f t="shared" si="53"/>
        <v>86221</v>
      </c>
      <c r="AL140" s="10">
        <f t="shared" si="54"/>
        <v>0.0001277435565360338</v>
      </c>
    </row>
    <row r="141" spans="1:38" ht="12.75">
      <c r="A141" s="6" t="s">
        <v>190</v>
      </c>
      <c r="B141" s="6" t="s">
        <v>50</v>
      </c>
      <c r="C141" s="7" t="s">
        <v>57</v>
      </c>
      <c r="D141" s="6" t="s">
        <v>47</v>
      </c>
      <c r="E141" s="6" t="s">
        <v>191</v>
      </c>
      <c r="F141" s="6" t="s">
        <v>191</v>
      </c>
      <c r="G141" s="8">
        <v>35845</v>
      </c>
      <c r="H141" s="8">
        <v>1094.994062</v>
      </c>
      <c r="I141" s="8">
        <v>30.54802795</v>
      </c>
      <c r="J141" s="8">
        <v>3141.103767979943</v>
      </c>
      <c r="K141" s="8">
        <v>92.5999984741211</v>
      </c>
      <c r="L141" s="8">
        <v>2046.1097059799429</v>
      </c>
      <c r="M141" s="8">
        <v>57.08215109443278</v>
      </c>
      <c r="N141" s="8">
        <v>38654</v>
      </c>
      <c r="O141" s="8">
        <v>1139.311239</v>
      </c>
      <c r="P141" s="8">
        <v>29.4746013</v>
      </c>
      <c r="Q141" s="8">
        <v>3241.2654703358826</v>
      </c>
      <c r="R141" s="8">
        <v>87.5</v>
      </c>
      <c r="S141" s="8">
        <v>2101.9542313358825</v>
      </c>
      <c r="T141" s="8">
        <v>54.37869900491236</v>
      </c>
      <c r="U141" s="8">
        <v>40945</v>
      </c>
      <c r="V141" s="8">
        <v>1077.732806</v>
      </c>
      <c r="W141" s="8">
        <v>26.32147529</v>
      </c>
      <c r="X141" s="8">
        <v>2912.371880379445</v>
      </c>
      <c r="Y141" s="8">
        <v>73.5</v>
      </c>
      <c r="Z141" s="8">
        <v>1834.639074379445</v>
      </c>
      <c r="AA141" s="8">
        <v>44.80740198753071</v>
      </c>
      <c r="AB141" s="9">
        <f t="shared" si="44"/>
        <v>-0.744574875206522</v>
      </c>
      <c r="AC141" s="9">
        <f t="shared" si="45"/>
        <v>-1.1314376267645987</v>
      </c>
      <c r="AD141" s="9">
        <f t="shared" si="46"/>
        <v>1.1314376267645987</v>
      </c>
      <c r="AE141" s="9">
        <f t="shared" si="47"/>
        <v>-1.1550185947758431</v>
      </c>
      <c r="AF141" s="9">
        <f t="shared" si="48"/>
        <v>-1.7435338714477782</v>
      </c>
      <c r="AG141" s="9">
        <f t="shared" si="49"/>
        <v>-1.2105906439810263</v>
      </c>
      <c r="AH141" s="9">
        <f t="shared" si="50"/>
        <v>-1.9359916606253313</v>
      </c>
      <c r="AI141" s="10">
        <f t="shared" si="51"/>
        <v>0.10697773238411884</v>
      </c>
      <c r="AJ141" s="10">
        <f t="shared" si="52"/>
        <v>-0.05926941584312102</v>
      </c>
      <c r="AK141" s="11">
        <f t="shared" si="53"/>
        <v>2291</v>
      </c>
      <c r="AL141" s="10">
        <f t="shared" si="54"/>
        <v>0.05404882431779461</v>
      </c>
    </row>
    <row r="142" spans="1:38" ht="12.75">
      <c r="A142" s="6" t="s">
        <v>423</v>
      </c>
      <c r="B142" s="6" t="s">
        <v>50</v>
      </c>
      <c r="C142" s="7" t="s">
        <v>57</v>
      </c>
      <c r="D142" s="6" t="s">
        <v>42</v>
      </c>
      <c r="E142" s="6" t="s">
        <v>424</v>
      </c>
      <c r="F142" s="6" t="s">
        <v>424</v>
      </c>
      <c r="G142" s="8">
        <v>154613</v>
      </c>
      <c r="H142" s="8">
        <v>6149.808291</v>
      </c>
      <c r="I142" s="8">
        <v>39.77549295</v>
      </c>
      <c r="J142" s="8">
        <v>21940.336002456905</v>
      </c>
      <c r="K142" s="8">
        <v>147.10000610351562</v>
      </c>
      <c r="L142" s="8">
        <v>15790.527711456903</v>
      </c>
      <c r="M142" s="8">
        <v>102.12936629815671</v>
      </c>
      <c r="N142" s="8">
        <v>177306</v>
      </c>
      <c r="O142" s="8">
        <v>6389.07575</v>
      </c>
      <c r="P142" s="8">
        <v>36.03417679</v>
      </c>
      <c r="Q142" s="8">
        <v>21353.877582223777</v>
      </c>
      <c r="R142" s="8">
        <v>123.69999694824219</v>
      </c>
      <c r="S142" s="8">
        <v>14964.801832223777</v>
      </c>
      <c r="T142" s="8">
        <v>84.40098943196382</v>
      </c>
      <c r="U142" s="8">
        <v>193389</v>
      </c>
      <c r="V142" s="8">
        <v>6261.539163</v>
      </c>
      <c r="W142" s="8">
        <v>32.37794892</v>
      </c>
      <c r="X142" s="8">
        <v>19342.518926481665</v>
      </c>
      <c r="Y142" s="8">
        <v>103.4000015258789</v>
      </c>
      <c r="Z142" s="8">
        <v>13080.979763481664</v>
      </c>
      <c r="AA142" s="8">
        <v>67.64076428070709</v>
      </c>
      <c r="AB142" s="9">
        <f t="shared" si="44"/>
        <v>-1.028866827033214</v>
      </c>
      <c r="AC142" s="9">
        <f t="shared" si="45"/>
        <v>-1.0699024117753313</v>
      </c>
      <c r="AD142" s="9">
        <f t="shared" si="46"/>
        <v>1.0699024117753313</v>
      </c>
      <c r="AE142" s="9">
        <f t="shared" si="47"/>
        <v>-1.762538461341507</v>
      </c>
      <c r="AF142" s="9">
        <f t="shared" si="48"/>
        <v>-1.7925427789642683</v>
      </c>
      <c r="AG142" s="9">
        <f t="shared" si="49"/>
        <v>-2.060147417537575</v>
      </c>
      <c r="AH142" s="9">
        <f t="shared" si="50"/>
        <v>-2.2136830145250808</v>
      </c>
      <c r="AI142" s="10">
        <f t="shared" si="51"/>
        <v>0.10146555841438429</v>
      </c>
      <c r="AJ142" s="10">
        <f t="shared" si="52"/>
        <v>-0.09070759026767283</v>
      </c>
      <c r="AK142" s="11">
        <f t="shared" si="53"/>
        <v>16083</v>
      </c>
      <c r="AL142" s="10">
        <f t="shared" si="54"/>
        <v>0.01996166456470634</v>
      </c>
    </row>
    <row r="143" spans="1:38" ht="12.75">
      <c r="A143" s="6" t="s">
        <v>145</v>
      </c>
      <c r="B143" s="6" t="s">
        <v>50</v>
      </c>
      <c r="C143" s="7" t="s">
        <v>57</v>
      </c>
      <c r="D143" s="6" t="s">
        <v>58</v>
      </c>
      <c r="E143" s="6" t="s">
        <v>146</v>
      </c>
      <c r="F143" s="6" t="s">
        <v>147</v>
      </c>
      <c r="G143" s="8">
        <v>518271</v>
      </c>
      <c r="H143" s="8">
        <v>23636.95283</v>
      </c>
      <c r="I143" s="8">
        <v>45.60732287</v>
      </c>
      <c r="J143" s="8">
        <v>75920.98081782783</v>
      </c>
      <c r="K143" s="8">
        <v>151.39999389648438</v>
      </c>
      <c r="L143" s="8">
        <v>52284.02798782784</v>
      </c>
      <c r="M143" s="8">
        <v>100.88163911897026</v>
      </c>
      <c r="N143" s="8">
        <v>614853</v>
      </c>
      <c r="O143" s="8">
        <v>27659.66926</v>
      </c>
      <c r="P143" s="8">
        <v>44.98582468</v>
      </c>
      <c r="Q143" s="8">
        <v>87516.31991310285</v>
      </c>
      <c r="R143" s="8">
        <v>147.6999969482422</v>
      </c>
      <c r="S143" s="8">
        <v>59856.65065310286</v>
      </c>
      <c r="T143" s="8">
        <v>97.35115654164957</v>
      </c>
      <c r="U143" s="8">
        <v>673051</v>
      </c>
      <c r="V143" s="8">
        <v>27277.20466</v>
      </c>
      <c r="W143" s="8">
        <v>40.52769353</v>
      </c>
      <c r="X143" s="8">
        <v>80457.94704613439</v>
      </c>
      <c r="Y143" s="8">
        <v>123</v>
      </c>
      <c r="Z143" s="8">
        <v>53180.742386134385</v>
      </c>
      <c r="AA143" s="8">
        <v>79.01443187237577</v>
      </c>
      <c r="AB143" s="9">
        <f t="shared" si="44"/>
        <v>-0.5904138079170778</v>
      </c>
      <c r="AC143" s="9">
        <f t="shared" si="45"/>
        <v>-1.043619017358101</v>
      </c>
      <c r="AD143" s="9">
        <f t="shared" si="46"/>
        <v>1.043619017358101</v>
      </c>
      <c r="AE143" s="9">
        <f t="shared" si="47"/>
        <v>-1.038704726585442</v>
      </c>
      <c r="AF143" s="9">
        <f t="shared" si="48"/>
        <v>-1.82998813503049</v>
      </c>
      <c r="AG143" s="9">
        <f t="shared" si="49"/>
        <v>-1.2215871100932034</v>
      </c>
      <c r="AH143" s="9">
        <f t="shared" si="50"/>
        <v>-2.0869409427905565</v>
      </c>
      <c r="AI143" s="10">
        <f t="shared" si="51"/>
        <v>0.09910079856737662</v>
      </c>
      <c r="AJ143" s="10">
        <f t="shared" si="52"/>
        <v>-0.09465351880856075</v>
      </c>
      <c r="AK143" s="11">
        <f t="shared" si="53"/>
        <v>58198</v>
      </c>
      <c r="AL143" s="10">
        <f t="shared" si="54"/>
        <v>0.01382751891950856</v>
      </c>
    </row>
    <row r="144" spans="1:38" ht="12.75">
      <c r="A144" s="6" t="s">
        <v>448</v>
      </c>
      <c r="B144" s="6" t="s">
        <v>61</v>
      </c>
      <c r="C144" s="7" t="s">
        <v>46</v>
      </c>
      <c r="D144" s="6" t="s">
        <v>54</v>
      </c>
      <c r="E144" s="6" t="s">
        <v>449</v>
      </c>
      <c r="F144" s="6" t="s">
        <v>449</v>
      </c>
      <c r="G144" s="8">
        <v>3939707</v>
      </c>
      <c r="H144" s="8">
        <v>22468.36812</v>
      </c>
      <c r="I144" s="8">
        <v>5.703055613</v>
      </c>
      <c r="J144" s="8">
        <v>43854.56275347632</v>
      </c>
      <c r="K144" s="8">
        <v>11.300000190734863</v>
      </c>
      <c r="L144" s="8">
        <v>21386.19463347632</v>
      </c>
      <c r="M144" s="8">
        <v>5.428371864576812</v>
      </c>
      <c r="N144" s="8">
        <v>3964521</v>
      </c>
      <c r="O144" s="8">
        <v>18541.70376</v>
      </c>
      <c r="P144" s="8">
        <v>4.676908954</v>
      </c>
      <c r="Q144" s="8">
        <v>31796.758059502838</v>
      </c>
      <c r="R144" s="8">
        <v>8.5</v>
      </c>
      <c r="S144" s="8">
        <v>13255.054299502837</v>
      </c>
      <c r="T144" s="8">
        <v>3.3434188643477576</v>
      </c>
      <c r="U144" s="8">
        <v>4300620</v>
      </c>
      <c r="V144" s="8">
        <v>18289.27278</v>
      </c>
      <c r="W144" s="8">
        <v>4.25270607</v>
      </c>
      <c r="X144" s="8">
        <v>32270.381605360824</v>
      </c>
      <c r="Y144" s="8">
        <v>7.5</v>
      </c>
      <c r="Z144" s="8">
        <v>13981.108825360825</v>
      </c>
      <c r="AA144" s="8">
        <v>3.250951915156611</v>
      </c>
      <c r="AB144" s="9">
        <f t="shared" si="44"/>
        <v>-1.4672330049677111</v>
      </c>
      <c r="AC144" s="9">
        <f t="shared" si="45"/>
        <v>-0.9508190913448391</v>
      </c>
      <c r="AD144" s="9">
        <f t="shared" si="46"/>
        <v>0.9508190913448391</v>
      </c>
      <c r="AE144" s="9">
        <f t="shared" si="47"/>
        <v>-2.049498610276107</v>
      </c>
      <c r="AF144" s="9">
        <f t="shared" si="48"/>
        <v>-1.2516314295400603</v>
      </c>
      <c r="AG144" s="9">
        <f t="shared" si="49"/>
        <v>-2.563456988899462</v>
      </c>
      <c r="AH144" s="9">
        <f t="shared" si="50"/>
        <v>-0.2804604510819663</v>
      </c>
      <c r="AI144" s="10">
        <f t="shared" si="51"/>
        <v>0.09070154843129744</v>
      </c>
      <c r="AJ144" s="10">
        <f t="shared" si="52"/>
        <v>-0.0847766981181333</v>
      </c>
      <c r="AK144" s="11">
        <f t="shared" si="53"/>
        <v>336099</v>
      </c>
      <c r="AL144" s="10">
        <f t="shared" si="54"/>
        <v>0.013614227865325413</v>
      </c>
    </row>
    <row r="145" spans="1:38" ht="12.75">
      <c r="A145" s="6" t="s">
        <v>327</v>
      </c>
      <c r="B145" s="6" t="s">
        <v>40</v>
      </c>
      <c r="C145" s="7" t="s">
        <v>41</v>
      </c>
      <c r="D145" s="6" t="s">
        <v>58</v>
      </c>
      <c r="E145" s="6" t="s">
        <v>328</v>
      </c>
      <c r="F145" s="6" t="s">
        <v>328</v>
      </c>
      <c r="G145" s="8">
        <v>4506833</v>
      </c>
      <c r="H145" s="8">
        <v>229627.2352</v>
      </c>
      <c r="I145" s="8">
        <v>50.95090836</v>
      </c>
      <c r="J145" s="8">
        <v>551074.1866181127</v>
      </c>
      <c r="K145" s="8">
        <v>123.5999984741211</v>
      </c>
      <c r="L145" s="8">
        <v>321446.95141811273</v>
      </c>
      <c r="M145" s="8">
        <v>71.32435380190762</v>
      </c>
      <c r="N145" s="8">
        <v>4518213</v>
      </c>
      <c r="O145" s="8">
        <v>203371.4486</v>
      </c>
      <c r="P145" s="8">
        <v>45.01147879</v>
      </c>
      <c r="Q145" s="8">
        <v>466424.82200328907</v>
      </c>
      <c r="R145" s="8">
        <v>100.5</v>
      </c>
      <c r="S145" s="8">
        <v>263053.37340328906</v>
      </c>
      <c r="T145" s="8">
        <v>58.22066675548255</v>
      </c>
      <c r="U145" s="8">
        <v>4741460</v>
      </c>
      <c r="V145" s="8">
        <v>194287.3013</v>
      </c>
      <c r="W145" s="8">
        <v>40.97626076</v>
      </c>
      <c r="X145" s="8">
        <v>423083.7698649798</v>
      </c>
      <c r="Y145" s="8">
        <v>86.5</v>
      </c>
      <c r="Z145" s="8">
        <v>228796.4685649798</v>
      </c>
      <c r="AA145" s="8">
        <v>48.254433985519185</v>
      </c>
      <c r="AB145" s="9">
        <f t="shared" si="44"/>
        <v>-1.0893484740352701</v>
      </c>
      <c r="AC145" s="9">
        <f t="shared" si="45"/>
        <v>-0.9392464830206486</v>
      </c>
      <c r="AD145" s="9">
        <f t="shared" si="46"/>
        <v>0.9392464830206486</v>
      </c>
      <c r="AE145" s="9">
        <f t="shared" si="47"/>
        <v>-1.7845305937022906</v>
      </c>
      <c r="AF145" s="9">
        <f t="shared" si="48"/>
        <v>-1.5001331356129683</v>
      </c>
      <c r="AG145" s="9">
        <f t="shared" si="49"/>
        <v>-1.9537505875630676</v>
      </c>
      <c r="AH145" s="9">
        <f t="shared" si="50"/>
        <v>-1.8775267096040902</v>
      </c>
      <c r="AI145" s="10">
        <f t="shared" si="51"/>
        <v>0.08964864382319478</v>
      </c>
      <c r="AJ145" s="10">
        <f t="shared" si="52"/>
        <v>-0.049410463827181235</v>
      </c>
      <c r="AK145" s="11">
        <f t="shared" si="53"/>
        <v>223247</v>
      </c>
      <c r="AL145" s="10">
        <f t="shared" si="54"/>
        <v>0.0446677611952655</v>
      </c>
    </row>
    <row r="146" spans="1:38" ht="12.75">
      <c r="A146" s="6" t="s">
        <v>278</v>
      </c>
      <c r="B146" s="6" t="s">
        <v>50</v>
      </c>
      <c r="C146" s="7" t="s">
        <v>57</v>
      </c>
      <c r="D146" s="6" t="s">
        <v>42</v>
      </c>
      <c r="E146" s="6" t="s">
        <v>279</v>
      </c>
      <c r="F146" s="6" t="s">
        <v>279</v>
      </c>
      <c r="G146" s="8">
        <v>426403</v>
      </c>
      <c r="H146" s="8">
        <v>24339.65412</v>
      </c>
      <c r="I146" s="8">
        <v>57.08133883</v>
      </c>
      <c r="J146" s="8">
        <v>102248.46551136283</v>
      </c>
      <c r="K146" s="8">
        <v>255.40000915527344</v>
      </c>
      <c r="L146" s="8">
        <v>77908.81139136283</v>
      </c>
      <c r="M146" s="8">
        <v>182.71168681121574</v>
      </c>
      <c r="N146" s="8">
        <v>558434</v>
      </c>
      <c r="O146" s="8">
        <v>29191.52253</v>
      </c>
      <c r="P146" s="8">
        <v>52.27389903</v>
      </c>
      <c r="Q146" s="8">
        <v>110412.25828355983</v>
      </c>
      <c r="R146" s="8">
        <v>213.1999969482422</v>
      </c>
      <c r="S146" s="8">
        <v>81220.73575355983</v>
      </c>
      <c r="T146" s="8">
        <v>145.44375119272792</v>
      </c>
      <c r="U146" s="8">
        <v>714096</v>
      </c>
      <c r="V146" s="8">
        <v>34029.10984</v>
      </c>
      <c r="W146" s="8">
        <v>47.65341052</v>
      </c>
      <c r="X146" s="8">
        <v>120458.67504143363</v>
      </c>
      <c r="Y146" s="8">
        <v>178.10000610351562</v>
      </c>
      <c r="Z146" s="8">
        <v>86429.56520143364</v>
      </c>
      <c r="AA146" s="8">
        <v>121.03353778964403</v>
      </c>
      <c r="AB146" s="9">
        <f t="shared" si="44"/>
        <v>-0.9026152286194692</v>
      </c>
      <c r="AC146" s="9">
        <f t="shared" si="45"/>
        <v>-0.9254298203829869</v>
      </c>
      <c r="AD146" s="9">
        <f t="shared" si="46"/>
        <v>0.9254298203829869</v>
      </c>
      <c r="AE146" s="9">
        <f t="shared" si="47"/>
        <v>-1.8024287743973249</v>
      </c>
      <c r="AF146" s="9">
        <f t="shared" si="48"/>
        <v>-1.7988545341185218</v>
      </c>
      <c r="AG146" s="9">
        <f t="shared" si="49"/>
        <v>-2.0592087477592105</v>
      </c>
      <c r="AH146" s="9">
        <f t="shared" si="50"/>
        <v>-1.8372174311879756</v>
      </c>
      <c r="AI146" s="10">
        <f t="shared" si="51"/>
        <v>0.0883899727347352</v>
      </c>
      <c r="AJ146" s="10">
        <f t="shared" si="52"/>
        <v>-0.27874735420837554</v>
      </c>
      <c r="AK146" s="11">
        <f t="shared" si="53"/>
        <v>155662</v>
      </c>
      <c r="AL146" s="10">
        <f t="shared" si="54"/>
        <v>-0.1657189105168609</v>
      </c>
    </row>
    <row r="147" spans="1:38" ht="12.75">
      <c r="A147" s="6" t="s">
        <v>164</v>
      </c>
      <c r="B147" s="6" t="s">
        <v>40</v>
      </c>
      <c r="C147" s="7" t="s">
        <v>57</v>
      </c>
      <c r="D147" s="6" t="s">
        <v>58</v>
      </c>
      <c r="E147" s="6" t="s">
        <v>165</v>
      </c>
      <c r="F147" s="6" t="s">
        <v>165</v>
      </c>
      <c r="G147" s="8">
        <v>22678</v>
      </c>
      <c r="H147" s="8">
        <v>915.4970575</v>
      </c>
      <c r="I147" s="8">
        <v>40.36939137</v>
      </c>
      <c r="J147" s="8">
        <v>2751.81615507317</v>
      </c>
      <c r="K147" s="8">
        <v>122.69999694824219</v>
      </c>
      <c r="L147" s="8">
        <v>1836.3190975731702</v>
      </c>
      <c r="M147" s="8">
        <v>80.97359103859115</v>
      </c>
      <c r="N147" s="8">
        <v>23588</v>
      </c>
      <c r="O147" s="8">
        <v>870.7696355</v>
      </c>
      <c r="P147" s="8">
        <v>36.91578919</v>
      </c>
      <c r="Q147" s="8">
        <v>2374.6645537515005</v>
      </c>
      <c r="R147" s="8">
        <v>105.5999984741211</v>
      </c>
      <c r="S147" s="8">
        <v>1503.8949182515005</v>
      </c>
      <c r="T147" s="8">
        <v>63.75677964437428</v>
      </c>
      <c r="U147" s="8">
        <v>25724</v>
      </c>
      <c r="V147" s="8">
        <v>866.7238793</v>
      </c>
      <c r="W147" s="8">
        <v>33.6932001</v>
      </c>
      <c r="X147" s="8">
        <v>2260.8549363826432</v>
      </c>
      <c r="Y147" s="8">
        <v>91.0999984741211</v>
      </c>
      <c r="Z147" s="8">
        <v>1394.131057082643</v>
      </c>
      <c r="AA147" s="8">
        <v>54.1957338315442</v>
      </c>
      <c r="AB147" s="9">
        <f t="shared" si="44"/>
        <v>-0.9038790945324319</v>
      </c>
      <c r="AC147" s="9">
        <f t="shared" si="45"/>
        <v>-0.9134331130456971</v>
      </c>
      <c r="AD147" s="9">
        <f t="shared" si="46"/>
        <v>0.9134331130456971</v>
      </c>
      <c r="AE147" s="9">
        <f t="shared" si="47"/>
        <v>-1.4889226966437261</v>
      </c>
      <c r="AF147" s="9">
        <f t="shared" si="48"/>
        <v>-1.4770056930613162</v>
      </c>
      <c r="AG147" s="9">
        <f t="shared" si="49"/>
        <v>-2.0076043559890295</v>
      </c>
      <c r="AH147" s="9">
        <f t="shared" si="50"/>
        <v>-1.6247333199423435</v>
      </c>
      <c r="AI147" s="10">
        <f t="shared" si="51"/>
        <v>0.08729568460297082</v>
      </c>
      <c r="AJ147" s="10">
        <f t="shared" si="52"/>
        <v>-0.09055451924707478</v>
      </c>
      <c r="AK147" s="11">
        <f t="shared" si="53"/>
        <v>2136</v>
      </c>
      <c r="AL147" s="10">
        <f t="shared" si="54"/>
        <v>0.004646184289231601</v>
      </c>
    </row>
    <row r="148" spans="1:38" ht="12.75">
      <c r="A148" s="6" t="s">
        <v>209</v>
      </c>
      <c r="B148" s="6" t="s">
        <v>50</v>
      </c>
      <c r="C148" s="7" t="s">
        <v>57</v>
      </c>
      <c r="D148" s="6" t="s">
        <v>42</v>
      </c>
      <c r="E148" s="6" t="s">
        <v>210</v>
      </c>
      <c r="F148" s="6" t="s">
        <v>210</v>
      </c>
      <c r="G148" s="8">
        <v>46430</v>
      </c>
      <c r="H148" s="8">
        <v>2224.943162</v>
      </c>
      <c r="I148" s="8">
        <v>47.92037824</v>
      </c>
      <c r="J148" s="8">
        <v>8762.475828607781</v>
      </c>
      <c r="K148" s="8">
        <v>209.89999389648438</v>
      </c>
      <c r="L148" s="8">
        <v>6537.532666607782</v>
      </c>
      <c r="M148" s="8">
        <v>140.80406346344566</v>
      </c>
      <c r="N148" s="8">
        <v>52046</v>
      </c>
      <c r="O148" s="8">
        <v>2282.631331</v>
      </c>
      <c r="P148" s="8">
        <v>43.85795895</v>
      </c>
      <c r="Q148" s="8">
        <v>8504.740793824689</v>
      </c>
      <c r="R148" s="8">
        <v>176.8000030517578</v>
      </c>
      <c r="S148" s="8">
        <v>6222.109462824688</v>
      </c>
      <c r="T148" s="8">
        <v>119.55019526620082</v>
      </c>
      <c r="U148" s="8">
        <v>58159</v>
      </c>
      <c r="V148" s="8">
        <v>2329.128526</v>
      </c>
      <c r="W148" s="8">
        <v>40.04760271</v>
      </c>
      <c r="X148" s="8">
        <v>8183.0465490095485</v>
      </c>
      <c r="Y148" s="8">
        <v>149.5</v>
      </c>
      <c r="Z148" s="8">
        <v>5853.918023009548</v>
      </c>
      <c r="AA148" s="8">
        <v>100.65369113997056</v>
      </c>
      <c r="AB148" s="9">
        <f t="shared" si="44"/>
        <v>-0.8973601631833781</v>
      </c>
      <c r="AC148" s="9">
        <f t="shared" si="45"/>
        <v>-0.908873920445873</v>
      </c>
      <c r="AD148" s="9">
        <f t="shared" si="46"/>
        <v>0.908873920445873</v>
      </c>
      <c r="AE148" s="9">
        <f t="shared" si="47"/>
        <v>-1.6966740245881942</v>
      </c>
      <c r="AF148" s="9">
        <f t="shared" si="48"/>
        <v>-1.6772277463387535</v>
      </c>
      <c r="AG148" s="9">
        <f t="shared" si="49"/>
        <v>-1.6784173934735458</v>
      </c>
      <c r="AH148" s="9">
        <f t="shared" si="50"/>
        <v>-1.720505028079733</v>
      </c>
      <c r="AI148" s="10">
        <f t="shared" si="51"/>
        <v>0.08687947025405289</v>
      </c>
      <c r="AJ148" s="10">
        <f t="shared" si="52"/>
        <v>-0.11745379087730085</v>
      </c>
      <c r="AK148" s="11">
        <f t="shared" si="53"/>
        <v>6113</v>
      </c>
      <c r="AL148" s="10">
        <f t="shared" si="54"/>
        <v>-0.020369997716464323</v>
      </c>
    </row>
    <row r="149" spans="1:38" ht="12.75">
      <c r="A149" s="6" t="s">
        <v>408</v>
      </c>
      <c r="B149" s="6" t="s">
        <v>45</v>
      </c>
      <c r="C149" s="7" t="s">
        <v>46</v>
      </c>
      <c r="D149" s="6" t="s">
        <v>54</v>
      </c>
      <c r="E149" s="6" t="s">
        <v>409</v>
      </c>
      <c r="F149" s="6" t="s">
        <v>409</v>
      </c>
      <c r="G149" s="8">
        <v>80659</v>
      </c>
      <c r="H149" s="8">
        <v>295.9901719</v>
      </c>
      <c r="I149" s="8">
        <v>3.669648419</v>
      </c>
      <c r="J149" s="8">
        <v>614.2051986215754</v>
      </c>
      <c r="K149" s="8">
        <v>8.100000381469727</v>
      </c>
      <c r="L149" s="8">
        <v>318.2150267215754</v>
      </c>
      <c r="M149" s="8">
        <v>3.94518933685733</v>
      </c>
      <c r="N149" s="8">
        <v>76262</v>
      </c>
      <c r="O149" s="8">
        <v>262.7033547</v>
      </c>
      <c r="P149" s="8">
        <v>3.444747774</v>
      </c>
      <c r="Q149" s="8">
        <v>436.6144461344672</v>
      </c>
      <c r="R149" s="8">
        <v>5.699999809265137</v>
      </c>
      <c r="S149" s="8">
        <v>173.9110914344672</v>
      </c>
      <c r="T149" s="8">
        <v>2.280442309859002</v>
      </c>
      <c r="U149" s="8">
        <v>76051</v>
      </c>
      <c r="V149" s="8">
        <v>241.5845537</v>
      </c>
      <c r="W149" s="8">
        <v>3.176612453</v>
      </c>
      <c r="X149" s="8">
        <v>359.1577933443483</v>
      </c>
      <c r="Y149" s="8">
        <v>4.599999904632568</v>
      </c>
      <c r="Z149" s="8">
        <v>117.57323964434832</v>
      </c>
      <c r="AA149" s="8">
        <v>1.5459788779154557</v>
      </c>
      <c r="AB149" s="9">
        <f t="shared" si="44"/>
        <v>-0.7214024809974235</v>
      </c>
      <c r="AC149" s="9">
        <f t="shared" si="45"/>
        <v>-0.8103532405051702</v>
      </c>
      <c r="AD149" s="9">
        <f t="shared" si="46"/>
        <v>0.8103532405051702</v>
      </c>
      <c r="AE149" s="9">
        <f t="shared" si="47"/>
        <v>-2.8290391300521063</v>
      </c>
      <c r="AF149" s="9">
        <f t="shared" si="48"/>
        <v>-2.144098586152484</v>
      </c>
      <c r="AG149" s="9">
        <f t="shared" si="49"/>
        <v>-4.684198298085383</v>
      </c>
      <c r="AH149" s="9">
        <f t="shared" si="50"/>
        <v>-3.887121320410895</v>
      </c>
      <c r="AI149" s="10">
        <f t="shared" si="51"/>
        <v>0.07783888359659041</v>
      </c>
      <c r="AJ149" s="10">
        <f t="shared" si="52"/>
        <v>0.0027667776874459103</v>
      </c>
      <c r="AK149" s="11">
        <f t="shared" si="53"/>
        <v>-211</v>
      </c>
      <c r="AL149" s="10">
        <f t="shared" si="54"/>
        <v>0.0803902981144534</v>
      </c>
    </row>
    <row r="150" spans="1:38" ht="12.75">
      <c r="A150" s="6" t="s">
        <v>115</v>
      </c>
      <c r="B150" s="6" t="s">
        <v>50</v>
      </c>
      <c r="C150" s="7" t="s">
        <v>57</v>
      </c>
      <c r="D150" s="6" t="s">
        <v>42</v>
      </c>
      <c r="E150" s="6" t="s">
        <v>116</v>
      </c>
      <c r="F150" s="6" t="s">
        <v>116</v>
      </c>
      <c r="G150" s="8">
        <v>255482</v>
      </c>
      <c r="H150" s="8">
        <v>12450.01947</v>
      </c>
      <c r="I150" s="8">
        <v>48.73149367</v>
      </c>
      <c r="J150" s="8">
        <v>44671.73140670429</v>
      </c>
      <c r="K150" s="8">
        <v>183.1999969482422</v>
      </c>
      <c r="L150" s="8">
        <v>32221.71193670429</v>
      </c>
      <c r="M150" s="8">
        <v>126.12126074128233</v>
      </c>
      <c r="N150" s="8">
        <v>244510</v>
      </c>
      <c r="O150" s="8">
        <v>11226.16497</v>
      </c>
      <c r="P150" s="8">
        <v>45.91290733</v>
      </c>
      <c r="Q150" s="8">
        <v>38585.16455153808</v>
      </c>
      <c r="R150" s="8">
        <v>163.8000030517578</v>
      </c>
      <c r="S150" s="8">
        <v>27358.999581538083</v>
      </c>
      <c r="T150" s="8">
        <v>111.89317239187797</v>
      </c>
      <c r="U150" s="8">
        <v>282982</v>
      </c>
      <c r="V150" s="8">
        <v>12003.55599</v>
      </c>
      <c r="W150" s="8">
        <v>42.41809016</v>
      </c>
      <c r="X150" s="8">
        <v>38423.04885939648</v>
      </c>
      <c r="Y150" s="8">
        <v>141.89999389648438</v>
      </c>
      <c r="Z150" s="8">
        <v>26419.492869396476</v>
      </c>
      <c r="AA150" s="8">
        <v>93.36103663624003</v>
      </c>
      <c r="AB150" s="9">
        <f t="shared" si="44"/>
        <v>-0.6937529119089088</v>
      </c>
      <c r="AC150" s="9">
        <f t="shared" si="45"/>
        <v>-0.7917135701863198</v>
      </c>
      <c r="AD150" s="9">
        <f t="shared" si="46"/>
        <v>0.7917135701863198</v>
      </c>
      <c r="AE150" s="9">
        <f t="shared" si="47"/>
        <v>-1.2772794721438112</v>
      </c>
      <c r="AF150" s="9">
        <f t="shared" si="48"/>
        <v>-1.4352364889676796</v>
      </c>
      <c r="AG150" s="9">
        <f t="shared" si="49"/>
        <v>-1.5038486971435052</v>
      </c>
      <c r="AH150" s="9">
        <f t="shared" si="50"/>
        <v>-1.8107050663061057</v>
      </c>
      <c r="AI150" s="10">
        <f t="shared" si="51"/>
        <v>0.07611840271584049</v>
      </c>
      <c r="AJ150" s="10">
        <f t="shared" si="52"/>
        <v>-0.15734325794446036</v>
      </c>
      <c r="AK150" s="11">
        <f t="shared" si="53"/>
        <v>38472</v>
      </c>
      <c r="AL150" s="10">
        <f t="shared" si="54"/>
        <v>-0.06924813790617233</v>
      </c>
    </row>
    <row r="151" spans="1:38" ht="12.75">
      <c r="A151" s="6" t="s">
        <v>228</v>
      </c>
      <c r="B151" s="6" t="s">
        <v>40</v>
      </c>
      <c r="C151" s="7" t="s">
        <v>80</v>
      </c>
      <c r="D151" s="6" t="s">
        <v>58</v>
      </c>
      <c r="E151" s="6" t="s">
        <v>229</v>
      </c>
      <c r="F151" s="6" t="s">
        <v>229</v>
      </c>
      <c r="G151" s="8">
        <v>674364</v>
      </c>
      <c r="H151" s="8">
        <v>15532.0612</v>
      </c>
      <c r="I151" s="8">
        <v>23.03216245</v>
      </c>
      <c r="J151" s="8">
        <v>30229.266249574444</v>
      </c>
      <c r="K151" s="8">
        <v>46.099998474121094</v>
      </c>
      <c r="L151" s="8">
        <v>14697.205049574444</v>
      </c>
      <c r="M151" s="8">
        <v>21.794172063714026</v>
      </c>
      <c r="N151" s="8">
        <v>898008</v>
      </c>
      <c r="O151" s="8">
        <v>19579.2296</v>
      </c>
      <c r="P151" s="8">
        <v>21.80295676</v>
      </c>
      <c r="Q151" s="8">
        <v>37365.23592693263</v>
      </c>
      <c r="R151" s="8">
        <v>42.79999923706055</v>
      </c>
      <c r="S151" s="8">
        <v>17786.006326932635</v>
      </c>
      <c r="T151" s="8">
        <v>19.806066679731845</v>
      </c>
      <c r="U151" s="8">
        <v>1125493</v>
      </c>
      <c r="V151" s="8">
        <v>22705.55301</v>
      </c>
      <c r="W151" s="8">
        <v>20.17387315</v>
      </c>
      <c r="X151" s="8">
        <v>42593.15279786334</v>
      </c>
      <c r="Y151" s="8">
        <v>38.599998474121094</v>
      </c>
      <c r="Z151" s="8">
        <v>19887.59978786334</v>
      </c>
      <c r="AA151" s="8">
        <v>17.670123037516305</v>
      </c>
      <c r="AB151" s="9">
        <f t="shared" si="44"/>
        <v>-0.6625162384929361</v>
      </c>
      <c r="AC151" s="9">
        <f t="shared" si="45"/>
        <v>-0.7765723297392324</v>
      </c>
      <c r="AD151" s="9">
        <f t="shared" si="46"/>
        <v>0.7765723297392324</v>
      </c>
      <c r="AE151" s="9">
        <f t="shared" si="47"/>
        <v>-0.8878033998151698</v>
      </c>
      <c r="AF151" s="9">
        <f t="shared" si="48"/>
        <v>-1.0328584782182004</v>
      </c>
      <c r="AG151" s="9">
        <f t="shared" si="49"/>
        <v>-1.0488367407304684</v>
      </c>
      <c r="AH151" s="9">
        <f t="shared" si="50"/>
        <v>-1.1411303935518269</v>
      </c>
      <c r="AI151" s="10">
        <f t="shared" si="51"/>
        <v>0.07471847180785778</v>
      </c>
      <c r="AJ151" s="10">
        <f t="shared" si="52"/>
        <v>-0.25332179668778004</v>
      </c>
      <c r="AK151" s="11">
        <f t="shared" si="53"/>
        <v>227485</v>
      </c>
      <c r="AL151" s="10">
        <f t="shared" si="54"/>
        <v>-0.159675506844253</v>
      </c>
    </row>
    <row r="152" spans="1:38" ht="12.75">
      <c r="A152" s="6" t="s">
        <v>138</v>
      </c>
      <c r="B152" s="6" t="s">
        <v>50</v>
      </c>
      <c r="C152" s="7" t="s">
        <v>57</v>
      </c>
      <c r="D152" s="6" t="s">
        <v>58</v>
      </c>
      <c r="E152" s="6" t="s">
        <v>139</v>
      </c>
      <c r="F152" s="6" t="s">
        <v>139</v>
      </c>
      <c r="G152" s="8">
        <v>91304</v>
      </c>
      <c r="H152" s="8">
        <v>2988.991823</v>
      </c>
      <c r="I152" s="8">
        <v>32.73670182</v>
      </c>
      <c r="J152" s="8">
        <v>10199.556138788106</v>
      </c>
      <c r="K152" s="8">
        <v>116.30000305175781</v>
      </c>
      <c r="L152" s="8">
        <v>7210.564315788106</v>
      </c>
      <c r="M152" s="8">
        <v>78.97314811824351</v>
      </c>
      <c r="N152" s="8">
        <v>117336</v>
      </c>
      <c r="O152" s="8">
        <v>3595.784311</v>
      </c>
      <c r="P152" s="8">
        <v>30.64519253</v>
      </c>
      <c r="Q152" s="8">
        <v>11678.392572866345</v>
      </c>
      <c r="R152" s="8">
        <v>104.19999694824219</v>
      </c>
      <c r="S152" s="8">
        <v>8082.608261866346</v>
      </c>
      <c r="T152" s="8">
        <v>68.88430031589918</v>
      </c>
      <c r="U152" s="8">
        <v>142457</v>
      </c>
      <c r="V152" s="8">
        <v>4080.367341</v>
      </c>
      <c r="W152" s="8">
        <v>28.64279987</v>
      </c>
      <c r="X152" s="8">
        <v>12726.166202415192</v>
      </c>
      <c r="Y152" s="8">
        <v>93.4000015258789</v>
      </c>
      <c r="Z152" s="8">
        <v>8645.798861415191</v>
      </c>
      <c r="AA152" s="8">
        <v>60.69058636230716</v>
      </c>
      <c r="AB152" s="9">
        <f t="shared" si="44"/>
        <v>-0.6679736509210524</v>
      </c>
      <c r="AC152" s="9">
        <f t="shared" si="45"/>
        <v>-0.6757370137073139</v>
      </c>
      <c r="AD152" s="9">
        <f t="shared" si="46"/>
        <v>0.6757370137073139</v>
      </c>
      <c r="AE152" s="9">
        <f t="shared" si="47"/>
        <v>-1.0964086209659112</v>
      </c>
      <c r="AF152" s="9">
        <f t="shared" si="48"/>
        <v>-1.094207384599331</v>
      </c>
      <c r="AG152" s="9">
        <f t="shared" si="49"/>
        <v>-1.3165964802679568</v>
      </c>
      <c r="AH152" s="9">
        <f t="shared" si="50"/>
        <v>-1.266396887690454</v>
      </c>
      <c r="AI152" s="10">
        <f t="shared" si="51"/>
        <v>0.06534116755963479</v>
      </c>
      <c r="AJ152" s="10">
        <f t="shared" si="52"/>
        <v>-0.21409456603259017</v>
      </c>
      <c r="AK152" s="11">
        <f t="shared" si="53"/>
        <v>25121</v>
      </c>
      <c r="AL152" s="10">
        <f t="shared" si="54"/>
        <v>-0.13476420944315096</v>
      </c>
    </row>
    <row r="153" spans="1:38" ht="12.75">
      <c r="A153" s="6" t="s">
        <v>400</v>
      </c>
      <c r="B153" s="6" t="s">
        <v>40</v>
      </c>
      <c r="C153" s="7" t="s">
        <v>57</v>
      </c>
      <c r="D153" s="6" t="s">
        <v>58</v>
      </c>
      <c r="E153" s="6" t="s">
        <v>401</v>
      </c>
      <c r="F153" s="6" t="s">
        <v>401</v>
      </c>
      <c r="G153" s="8">
        <v>1089417</v>
      </c>
      <c r="H153" s="8">
        <v>42833.4813</v>
      </c>
      <c r="I153" s="8">
        <v>39.31780144</v>
      </c>
      <c r="J153" s="8">
        <v>126499.28432124146</v>
      </c>
      <c r="K153" s="8">
        <v>124.9000015258789</v>
      </c>
      <c r="L153" s="8">
        <v>83665.80302124146</v>
      </c>
      <c r="M153" s="8">
        <v>76.79869418344073</v>
      </c>
      <c r="N153" s="8">
        <v>1286005</v>
      </c>
      <c r="O153" s="8">
        <v>47791.00011</v>
      </c>
      <c r="P153" s="8">
        <v>37.16237504</v>
      </c>
      <c r="Q153" s="8">
        <v>139961.18949840602</v>
      </c>
      <c r="R153" s="8">
        <v>113.5</v>
      </c>
      <c r="S153" s="8">
        <v>92170.18938840603</v>
      </c>
      <c r="T153" s="8">
        <v>71.67171930778343</v>
      </c>
      <c r="U153" s="8">
        <v>1428804</v>
      </c>
      <c r="V153" s="8">
        <v>50164.6237</v>
      </c>
      <c r="W153" s="8">
        <v>35.10952076</v>
      </c>
      <c r="X153" s="8">
        <v>143133.49199836794</v>
      </c>
      <c r="Y153" s="8">
        <v>103.30000305175781</v>
      </c>
      <c r="Z153" s="8">
        <v>92968.86829836795</v>
      </c>
      <c r="AA153" s="8">
        <v>65.06761480116793</v>
      </c>
      <c r="AB153" s="9">
        <f t="shared" si="44"/>
        <v>-0.5660251937682983</v>
      </c>
      <c r="AC153" s="9">
        <f t="shared" si="45"/>
        <v>-0.5682448537440589</v>
      </c>
      <c r="AD153" s="9">
        <f t="shared" si="46"/>
        <v>0.5682448537440589</v>
      </c>
      <c r="AE153" s="9">
        <f t="shared" si="47"/>
        <v>-0.949380118400371</v>
      </c>
      <c r="AF153" s="9">
        <f t="shared" si="48"/>
        <v>-0.941654312531949</v>
      </c>
      <c r="AG153" s="9">
        <f t="shared" si="49"/>
        <v>-0.8288034012265888</v>
      </c>
      <c r="AH153" s="9">
        <f t="shared" si="50"/>
        <v>-0.9666928199950038</v>
      </c>
      <c r="AI153" s="10">
        <f t="shared" si="51"/>
        <v>0.05524012600891071</v>
      </c>
      <c r="AJ153" s="10">
        <f t="shared" si="52"/>
        <v>-0.11104078133444271</v>
      </c>
      <c r="AK153" s="11">
        <f t="shared" si="53"/>
        <v>142799</v>
      </c>
      <c r="AL153" s="10">
        <f t="shared" si="54"/>
        <v>-0.04966674864590934</v>
      </c>
    </row>
    <row r="154" spans="1:38" ht="12.75">
      <c r="A154" s="6" t="s">
        <v>125</v>
      </c>
      <c r="B154" s="6" t="s">
        <v>50</v>
      </c>
      <c r="C154" s="7" t="s">
        <v>57</v>
      </c>
      <c r="D154" s="6" t="s">
        <v>42</v>
      </c>
      <c r="E154" s="6" t="s">
        <v>126</v>
      </c>
      <c r="F154" s="6" t="s">
        <v>126</v>
      </c>
      <c r="G154" s="8">
        <v>121019</v>
      </c>
      <c r="H154" s="8">
        <v>5251.608861</v>
      </c>
      <c r="I154" s="8">
        <v>43.39491204</v>
      </c>
      <c r="J154" s="8">
        <v>19230.658696829574</v>
      </c>
      <c r="K154" s="8">
        <v>165.1999969482422</v>
      </c>
      <c r="L154" s="8">
        <v>13979.049835829574</v>
      </c>
      <c r="M154" s="8">
        <v>115.51119936398065</v>
      </c>
      <c r="N154" s="8">
        <v>144664</v>
      </c>
      <c r="O154" s="8">
        <v>6491.922762</v>
      </c>
      <c r="P154" s="8">
        <v>44.87586934</v>
      </c>
      <c r="Q154" s="8">
        <v>24783.523809220045</v>
      </c>
      <c r="R154" s="8">
        <v>175.89999389648438</v>
      </c>
      <c r="S154" s="8">
        <v>18291.601047220043</v>
      </c>
      <c r="T154" s="8">
        <v>126.4419693027985</v>
      </c>
      <c r="U154" s="8">
        <v>154244</v>
      </c>
      <c r="V154" s="8">
        <v>6551.469614</v>
      </c>
      <c r="W154" s="8">
        <v>42.47471288</v>
      </c>
      <c r="X154" s="8">
        <v>23440.327397841556</v>
      </c>
      <c r="Y154" s="8">
        <v>158.8000030517578</v>
      </c>
      <c r="Z154" s="8">
        <v>16888.85778384156</v>
      </c>
      <c r="AA154" s="8">
        <v>109.49442301704805</v>
      </c>
      <c r="AB154" s="9">
        <f t="shared" si="44"/>
        <v>-0.10716646169198968</v>
      </c>
      <c r="AC154" s="9">
        <f t="shared" si="45"/>
        <v>-0.5499131130578321</v>
      </c>
      <c r="AD154" s="9">
        <f t="shared" si="46"/>
        <v>0.5499131130578321</v>
      </c>
      <c r="AE154" s="9">
        <f t="shared" si="47"/>
        <v>-0.19755637291556852</v>
      </c>
      <c r="AF154" s="9">
        <f t="shared" si="48"/>
        <v>-1.02270049014077</v>
      </c>
      <c r="AG154" s="9">
        <f t="shared" si="49"/>
        <v>-0.2674693642154141</v>
      </c>
      <c r="AH154" s="9">
        <f t="shared" si="50"/>
        <v>-1.4390984561618345</v>
      </c>
      <c r="AI154" s="10">
        <f t="shared" si="51"/>
        <v>0.05350662829075798</v>
      </c>
      <c r="AJ154" s="10">
        <f t="shared" si="52"/>
        <v>-0.06622241884643035</v>
      </c>
      <c r="AK154" s="11">
        <f t="shared" si="53"/>
        <v>9580</v>
      </c>
      <c r="AL154" s="10">
        <f t="shared" si="54"/>
        <v>-0.00917245232006651</v>
      </c>
    </row>
    <row r="155" spans="1:38" ht="12.75">
      <c r="A155" s="6" t="s">
        <v>127</v>
      </c>
      <c r="B155" s="6" t="s">
        <v>50</v>
      </c>
      <c r="C155" s="7" t="s">
        <v>57</v>
      </c>
      <c r="D155" s="6" t="s">
        <v>42</v>
      </c>
      <c r="E155" s="6" t="s">
        <v>128</v>
      </c>
      <c r="F155" s="6" t="s">
        <v>128</v>
      </c>
      <c r="G155" s="8">
        <v>285109</v>
      </c>
      <c r="H155" s="8">
        <v>12707.81483</v>
      </c>
      <c r="I155" s="8">
        <v>44.5717772</v>
      </c>
      <c r="J155" s="8">
        <v>54636.45125143972</v>
      </c>
      <c r="K155" s="8">
        <v>207.3000030517578</v>
      </c>
      <c r="L155" s="8">
        <v>41928.63642143972</v>
      </c>
      <c r="M155" s="8">
        <v>147.06177785141725</v>
      </c>
      <c r="N155" s="8">
        <v>395736</v>
      </c>
      <c r="O155" s="8">
        <v>16846.40388</v>
      </c>
      <c r="P155" s="8">
        <v>42.56980381</v>
      </c>
      <c r="Q155" s="8">
        <v>67593.15950824524</v>
      </c>
      <c r="R155" s="8">
        <v>189.5</v>
      </c>
      <c r="S155" s="8">
        <v>50746.75562824524</v>
      </c>
      <c r="T155" s="8">
        <v>128.23386203995906</v>
      </c>
      <c r="U155" s="8">
        <v>503170</v>
      </c>
      <c r="V155" s="8">
        <v>20443.56842</v>
      </c>
      <c r="W155" s="8">
        <v>40.62954552</v>
      </c>
      <c r="X155" s="8">
        <v>80062.64517126314</v>
      </c>
      <c r="Y155" s="8">
        <v>173.39999389648438</v>
      </c>
      <c r="Z155" s="8">
        <v>59619.07675126314</v>
      </c>
      <c r="AA155" s="8">
        <v>118.48694626321749</v>
      </c>
      <c r="AB155" s="9">
        <f t="shared" si="44"/>
        <v>-0.46302668202330194</v>
      </c>
      <c r="AC155" s="9">
        <f t="shared" si="45"/>
        <v>-0.46649647071065525</v>
      </c>
      <c r="AD155" s="9">
        <f t="shared" si="46"/>
        <v>0.46649647071065525</v>
      </c>
      <c r="AE155" s="9">
        <f t="shared" si="47"/>
        <v>-0.8928300250790043</v>
      </c>
      <c r="AF155" s="9">
        <f t="shared" si="48"/>
        <v>-0.8878799537509219</v>
      </c>
      <c r="AG155" s="9">
        <f t="shared" si="49"/>
        <v>-1.0802497979844872</v>
      </c>
      <c r="AH155" s="9">
        <f t="shared" si="50"/>
        <v>-0.7905284769523301</v>
      </c>
      <c r="AI155" s="10">
        <f t="shared" si="51"/>
        <v>0.04557827653281831</v>
      </c>
      <c r="AJ155" s="10">
        <f t="shared" si="52"/>
        <v>-0.27147896577516323</v>
      </c>
      <c r="AK155" s="11">
        <f t="shared" si="53"/>
        <v>107434</v>
      </c>
      <c r="AL155" s="10">
        <f t="shared" si="54"/>
        <v>-0.21352714594896663</v>
      </c>
    </row>
    <row r="156" spans="1:38" ht="12.75">
      <c r="A156" s="6" t="s">
        <v>119</v>
      </c>
      <c r="B156" s="6" t="s">
        <v>50</v>
      </c>
      <c r="C156" s="7" t="s">
        <v>57</v>
      </c>
      <c r="D156" s="6" t="s">
        <v>58</v>
      </c>
      <c r="E156" s="6" t="s">
        <v>120</v>
      </c>
      <c r="F156" s="6" t="s">
        <v>120</v>
      </c>
      <c r="G156" s="8">
        <v>513088</v>
      </c>
      <c r="H156" s="8">
        <v>17234.01291</v>
      </c>
      <c r="I156" s="8">
        <v>33.58880525</v>
      </c>
      <c r="J156" s="8">
        <v>66380.87248918101</v>
      </c>
      <c r="K156" s="8">
        <v>136.60000610351562</v>
      </c>
      <c r="L156" s="8">
        <v>49146.85957918101</v>
      </c>
      <c r="M156" s="8">
        <v>95.78641398586792</v>
      </c>
      <c r="N156" s="8">
        <v>595138</v>
      </c>
      <c r="O156" s="8">
        <v>20872.04371</v>
      </c>
      <c r="P156" s="8">
        <v>35.07093097</v>
      </c>
      <c r="Q156" s="8">
        <v>81810.17674852394</v>
      </c>
      <c r="R156" s="8">
        <v>147.5</v>
      </c>
      <c r="S156" s="8">
        <v>60938.13303852394</v>
      </c>
      <c r="T156" s="8">
        <v>102.39328195901446</v>
      </c>
      <c r="U156" s="8">
        <v>709913</v>
      </c>
      <c r="V156" s="8">
        <v>23805.41019</v>
      </c>
      <c r="W156" s="8">
        <v>33.53285571</v>
      </c>
      <c r="X156" s="8">
        <v>93210.30489845734</v>
      </c>
      <c r="Y156" s="8">
        <v>136.1999969482422</v>
      </c>
      <c r="Z156" s="8">
        <v>69404.89470845734</v>
      </c>
      <c r="AA156" s="8">
        <v>97.7653525269397</v>
      </c>
      <c r="AB156" s="9">
        <f t="shared" si="44"/>
        <v>-0.008335543572364266</v>
      </c>
      <c r="AC156" s="9">
        <f t="shared" si="45"/>
        <v>-0.44846884194965647</v>
      </c>
      <c r="AD156" s="9">
        <f t="shared" si="46"/>
        <v>0.44846884194965647</v>
      </c>
      <c r="AE156" s="9">
        <f t="shared" si="47"/>
        <v>-0.014663102546941871</v>
      </c>
      <c r="AF156" s="9">
        <f t="shared" si="48"/>
        <v>-0.7970380447090782</v>
      </c>
      <c r="AG156" s="9">
        <f t="shared" si="49"/>
        <v>0.10224693571820428</v>
      </c>
      <c r="AH156" s="9">
        <f t="shared" si="50"/>
        <v>-0.4625085895213538</v>
      </c>
      <c r="AI156" s="10">
        <f t="shared" si="51"/>
        <v>0.04385612863586893</v>
      </c>
      <c r="AJ156" s="10">
        <f t="shared" si="52"/>
        <v>-0.19285443040101624</v>
      </c>
      <c r="AK156" s="11">
        <f t="shared" si="53"/>
        <v>114775</v>
      </c>
      <c r="AL156" s="10">
        <f t="shared" si="54"/>
        <v>-0.14054045309394367</v>
      </c>
    </row>
    <row r="157" spans="1:38" ht="12.75">
      <c r="A157" s="6" t="s">
        <v>113</v>
      </c>
      <c r="B157" s="6" t="s">
        <v>50</v>
      </c>
      <c r="C157" s="7" t="s">
        <v>57</v>
      </c>
      <c r="D157" s="6" t="s">
        <v>42</v>
      </c>
      <c r="E157" s="6" t="s">
        <v>114</v>
      </c>
      <c r="F157" s="6" t="s">
        <v>114</v>
      </c>
      <c r="G157" s="8">
        <v>441644</v>
      </c>
      <c r="H157" s="8">
        <v>18063.27536</v>
      </c>
      <c r="I157" s="8">
        <v>40.90008098</v>
      </c>
      <c r="J157" s="8">
        <v>84763.53827345093</v>
      </c>
      <c r="K157" s="8">
        <v>204.5</v>
      </c>
      <c r="L157" s="8">
        <v>66700.26291345093</v>
      </c>
      <c r="M157" s="8">
        <v>151.02721403087313</v>
      </c>
      <c r="N157" s="8">
        <v>558992</v>
      </c>
      <c r="O157" s="8">
        <v>22064.75235</v>
      </c>
      <c r="P157" s="8">
        <v>39.47239379</v>
      </c>
      <c r="Q157" s="8">
        <v>100813.56649274408</v>
      </c>
      <c r="R157" s="8">
        <v>190.8000030517578</v>
      </c>
      <c r="S157" s="8">
        <v>78748.81414274409</v>
      </c>
      <c r="T157" s="8">
        <v>140.87646002580377</v>
      </c>
      <c r="U157" s="8">
        <v>713206</v>
      </c>
      <c r="V157" s="8">
        <v>27002.48577</v>
      </c>
      <c r="W157" s="8">
        <v>37.86071033</v>
      </c>
      <c r="X157" s="8">
        <v>120349.89795693322</v>
      </c>
      <c r="Y157" s="8">
        <v>176.1999969482422</v>
      </c>
      <c r="Z157" s="8">
        <v>93347.41218693322</v>
      </c>
      <c r="AA157" s="8">
        <v>130.88422165115438</v>
      </c>
      <c r="AB157" s="9">
        <f t="shared" si="44"/>
        <v>-0.3860906768738139</v>
      </c>
      <c r="AC157" s="9">
        <f t="shared" si="45"/>
        <v>-0.4168762855309789</v>
      </c>
      <c r="AD157" s="9">
        <f t="shared" si="46"/>
        <v>0.4168762855309789</v>
      </c>
      <c r="AE157" s="9">
        <f t="shared" si="47"/>
        <v>-0.7447413965031444</v>
      </c>
      <c r="AF157" s="9">
        <f t="shared" si="48"/>
        <v>-0.7960607882649626</v>
      </c>
      <c r="AG157" s="9">
        <f t="shared" si="49"/>
        <v>-0.7157345886000261</v>
      </c>
      <c r="AH157" s="9">
        <f t="shared" si="50"/>
        <v>-0.7357020806079667</v>
      </c>
      <c r="AI157" s="10">
        <f t="shared" si="51"/>
        <v>0.040830649100594994</v>
      </c>
      <c r="AJ157" s="10">
        <f t="shared" si="52"/>
        <v>-0.2758787245613533</v>
      </c>
      <c r="AK157" s="11">
        <f t="shared" si="53"/>
        <v>154214</v>
      </c>
      <c r="AL157" s="10">
        <f t="shared" si="54"/>
        <v>-0.22378376796057722</v>
      </c>
    </row>
    <row r="158" spans="1:38" ht="12.75">
      <c r="A158" s="6" t="s">
        <v>159</v>
      </c>
      <c r="B158" s="6" t="s">
        <v>50</v>
      </c>
      <c r="C158" s="7" t="s">
        <v>57</v>
      </c>
      <c r="D158" s="6" t="s">
        <v>42</v>
      </c>
      <c r="E158" s="6" t="s">
        <v>160</v>
      </c>
      <c r="F158" s="6" t="s">
        <v>161</v>
      </c>
      <c r="G158" s="8">
        <v>1859529</v>
      </c>
      <c r="H158" s="8">
        <v>88781.85377</v>
      </c>
      <c r="I158" s="8">
        <v>47.74426953</v>
      </c>
      <c r="J158" s="8">
        <v>311723.85301057715</v>
      </c>
      <c r="K158" s="8">
        <v>181.39999389648438</v>
      </c>
      <c r="L158" s="8">
        <v>222941.99924057716</v>
      </c>
      <c r="M158" s="8">
        <v>119.89164957393896</v>
      </c>
      <c r="N158" s="8">
        <v>2466085</v>
      </c>
      <c r="O158" s="8">
        <v>117741.4269</v>
      </c>
      <c r="P158" s="8">
        <v>47.74426953</v>
      </c>
      <c r="Q158" s="8">
        <v>415077.56908315234</v>
      </c>
      <c r="R158" s="8">
        <v>181.39999389648438</v>
      </c>
      <c r="S158" s="8">
        <v>297336.1421831523</v>
      </c>
      <c r="T158" s="8">
        <v>120.57011099907437</v>
      </c>
      <c r="U158" s="8">
        <v>2872606</v>
      </c>
      <c r="V158" s="8">
        <v>132469.1389</v>
      </c>
      <c r="W158" s="8">
        <v>46.11462167</v>
      </c>
      <c r="X158" s="8">
        <v>464554.3949591932</v>
      </c>
      <c r="Y158" s="8">
        <v>169.89999389648438</v>
      </c>
      <c r="Z158" s="8">
        <v>332085.25605919317</v>
      </c>
      <c r="AA158" s="8">
        <v>115.60417824762365</v>
      </c>
      <c r="AB158" s="9">
        <f t="shared" si="44"/>
        <v>-0.17364488641550438</v>
      </c>
      <c r="AC158" s="9">
        <f t="shared" si="45"/>
        <v>-0.34728977283100876</v>
      </c>
      <c r="AD158" s="9">
        <f t="shared" si="46"/>
        <v>0.34728977283100876</v>
      </c>
      <c r="AE158" s="9">
        <f t="shared" si="47"/>
        <v>-0.3274725564029576</v>
      </c>
      <c r="AF158" s="9">
        <f t="shared" si="48"/>
        <v>-0.6549451128059152</v>
      </c>
      <c r="AG158" s="9">
        <f t="shared" si="49"/>
        <v>-0.18208157545594375</v>
      </c>
      <c r="AH158" s="9">
        <f t="shared" si="50"/>
        <v>-0.42059318152456954</v>
      </c>
      <c r="AI158" s="10">
        <f t="shared" si="51"/>
        <v>0.03413284727240435</v>
      </c>
      <c r="AJ158" s="10">
        <f t="shared" si="52"/>
        <v>-0.1648446829691596</v>
      </c>
      <c r="AK158" s="11">
        <f t="shared" si="53"/>
        <v>406521</v>
      </c>
      <c r="AL158" s="10">
        <f t="shared" si="54"/>
        <v>-0.12508521756330085</v>
      </c>
    </row>
    <row r="159" spans="1:38" ht="12.75">
      <c r="A159" s="6" t="s">
        <v>121</v>
      </c>
      <c r="B159" s="6" t="s">
        <v>61</v>
      </c>
      <c r="C159" s="7" t="s">
        <v>46</v>
      </c>
      <c r="D159" s="6" t="s">
        <v>54</v>
      </c>
      <c r="E159" s="6" t="s">
        <v>122</v>
      </c>
      <c r="F159" s="6" t="s">
        <v>122</v>
      </c>
      <c r="G159" s="8">
        <v>391013</v>
      </c>
      <c r="H159" s="8">
        <v>1732.064813</v>
      </c>
      <c r="I159" s="8">
        <v>4.429686003</v>
      </c>
      <c r="J159" s="8">
        <v>3187.633528192935</v>
      </c>
      <c r="K159" s="8">
        <v>8.300000190734863</v>
      </c>
      <c r="L159" s="8">
        <v>1455.568715192935</v>
      </c>
      <c r="M159" s="8">
        <v>3.7225583681180296</v>
      </c>
      <c r="N159" s="8">
        <v>334290</v>
      </c>
      <c r="O159" s="8">
        <v>1272.013717</v>
      </c>
      <c r="P159" s="8">
        <v>3.805120457</v>
      </c>
      <c r="Q159" s="8">
        <v>1959.32764321371</v>
      </c>
      <c r="R159" s="8">
        <v>6.199999809265137</v>
      </c>
      <c r="S159" s="8">
        <v>687.3139262137099</v>
      </c>
      <c r="T159" s="8">
        <v>2.0560409411400578</v>
      </c>
      <c r="U159" s="8">
        <v>383146</v>
      </c>
      <c r="V159" s="8">
        <v>1413.991175</v>
      </c>
      <c r="W159" s="8">
        <v>3.69047615</v>
      </c>
      <c r="X159" s="8">
        <v>2353.482514214289</v>
      </c>
      <c r="Y159" s="8">
        <v>5.900000095367432</v>
      </c>
      <c r="Z159" s="8">
        <v>939.4913392142889</v>
      </c>
      <c r="AA159" s="8">
        <v>2.4520452757285445</v>
      </c>
      <c r="AB159" s="9">
        <f t="shared" si="44"/>
        <v>-0.9128660709642575</v>
      </c>
      <c r="AC159" s="9">
        <f t="shared" si="45"/>
        <v>-0.3059216070027068</v>
      </c>
      <c r="AD159" s="9">
        <f t="shared" si="46"/>
        <v>0.3059216070027068</v>
      </c>
      <c r="AE159" s="9">
        <f t="shared" si="47"/>
        <v>-1.7065158535350542</v>
      </c>
      <c r="AF159" s="9">
        <f t="shared" si="48"/>
        <v>-0.4959689421171268</v>
      </c>
      <c r="AG159" s="9">
        <f t="shared" si="49"/>
        <v>-2.0874434127526134</v>
      </c>
      <c r="AH159" s="9">
        <f t="shared" si="50"/>
        <v>1.7614022231885296</v>
      </c>
      <c r="AI159" s="10">
        <f t="shared" si="51"/>
        <v>0.030128956046344756</v>
      </c>
      <c r="AJ159" s="10">
        <f t="shared" si="52"/>
        <v>-0.14614855365102156</v>
      </c>
      <c r="AK159" s="11">
        <f t="shared" si="53"/>
        <v>48856</v>
      </c>
      <c r="AL159" s="10">
        <f t="shared" si="54"/>
        <v>-0.11161629477931177</v>
      </c>
    </row>
    <row r="160" spans="1:38" ht="12.75">
      <c r="A160" s="6" t="s">
        <v>284</v>
      </c>
      <c r="B160" s="6" t="s">
        <v>50</v>
      </c>
      <c r="C160" s="7" t="s">
        <v>57</v>
      </c>
      <c r="D160" s="6" t="s">
        <v>58</v>
      </c>
      <c r="E160" s="6" t="s">
        <v>285</v>
      </c>
      <c r="F160" s="6" t="s">
        <v>285</v>
      </c>
      <c r="G160" s="8">
        <v>81479</v>
      </c>
      <c r="H160" s="8">
        <v>3393.172715</v>
      </c>
      <c r="I160" s="8">
        <v>41.64475159</v>
      </c>
      <c r="J160" s="8">
        <v>9665.12414008264</v>
      </c>
      <c r="K160" s="8">
        <v>124.0999984741211</v>
      </c>
      <c r="L160" s="8">
        <v>6271.95142508264</v>
      </c>
      <c r="M160" s="8">
        <v>76.97629358586433</v>
      </c>
      <c r="N160" s="8">
        <v>99266</v>
      </c>
      <c r="O160" s="8">
        <v>3964.942653</v>
      </c>
      <c r="P160" s="8">
        <v>39.94260525</v>
      </c>
      <c r="Q160" s="8">
        <v>10958.939231534685</v>
      </c>
      <c r="R160" s="8">
        <v>115.5999984741211</v>
      </c>
      <c r="S160" s="8">
        <v>6993.996578534685</v>
      </c>
      <c r="T160" s="8">
        <v>70.45712105388235</v>
      </c>
      <c r="U160" s="8">
        <v>116790</v>
      </c>
      <c r="V160" s="8">
        <v>4558.159036</v>
      </c>
      <c r="W160" s="8">
        <v>39.02867571</v>
      </c>
      <c r="X160" s="8">
        <v>12582.275114789278</v>
      </c>
      <c r="Y160" s="8">
        <v>111.19999694824219</v>
      </c>
      <c r="Z160" s="8">
        <v>8024.116078789278</v>
      </c>
      <c r="AA160" s="8">
        <v>68.70550628298038</v>
      </c>
      <c r="AB160" s="9">
        <f t="shared" si="44"/>
        <v>-0.3243934893233105</v>
      </c>
      <c r="AC160" s="9">
        <f t="shared" si="45"/>
        <v>-0.23146904390903156</v>
      </c>
      <c r="AD160" s="9">
        <f t="shared" si="46"/>
        <v>0.23146904390903156</v>
      </c>
      <c r="AE160" s="9">
        <f t="shared" si="47"/>
        <v>-0.5487866277119288</v>
      </c>
      <c r="AF160" s="9">
        <f t="shared" si="48"/>
        <v>-0.3880558866601607</v>
      </c>
      <c r="AG160" s="9">
        <f t="shared" si="49"/>
        <v>-0.5683407662303153</v>
      </c>
      <c r="AH160" s="9">
        <f t="shared" si="50"/>
        <v>-0.25174967084632216</v>
      </c>
      <c r="AI160" s="10">
        <f t="shared" si="51"/>
        <v>0.022881069832068553</v>
      </c>
      <c r="AJ160" s="10">
        <f t="shared" si="52"/>
        <v>-0.17653577257066871</v>
      </c>
      <c r="AK160" s="11">
        <f t="shared" si="53"/>
        <v>17524</v>
      </c>
      <c r="AL160" s="10">
        <f t="shared" si="54"/>
        <v>-0.1496153752819486</v>
      </c>
    </row>
    <row r="161" spans="1:38" ht="12.75">
      <c r="A161" s="6" t="s">
        <v>39</v>
      </c>
      <c r="B161" s="6" t="s">
        <v>40</v>
      </c>
      <c r="C161" s="7" t="s">
        <v>41</v>
      </c>
      <c r="D161" s="6" t="s">
        <v>42</v>
      </c>
      <c r="E161" s="6" t="s">
        <v>43</v>
      </c>
      <c r="F161" s="6" t="s">
        <v>43</v>
      </c>
      <c r="G161" s="8">
        <v>745410</v>
      </c>
      <c r="H161" s="8">
        <v>39631.80494</v>
      </c>
      <c r="I161" s="8">
        <v>53.16779348</v>
      </c>
      <c r="J161" s="8">
        <v>128467.77416118699</v>
      </c>
      <c r="K161" s="8">
        <v>208.6999969482422</v>
      </c>
      <c r="L161" s="8">
        <v>88835.96922118698</v>
      </c>
      <c r="M161" s="8">
        <v>119.17732418559851</v>
      </c>
      <c r="N161" s="8">
        <v>1180432</v>
      </c>
      <c r="O161" s="8">
        <v>52912.73792</v>
      </c>
      <c r="P161" s="8">
        <v>44.82489285</v>
      </c>
      <c r="Q161" s="8">
        <v>160970.96066225413</v>
      </c>
      <c r="R161" s="8">
        <v>151.10000610351562</v>
      </c>
      <c r="S161" s="8">
        <v>108058.22274225413</v>
      </c>
      <c r="T161" s="8">
        <v>91.54125162843276</v>
      </c>
      <c r="U161" s="8">
        <v>1385214</v>
      </c>
      <c r="V161" s="8">
        <v>61658.34769</v>
      </c>
      <c r="W161" s="8">
        <v>44.51178496</v>
      </c>
      <c r="X161" s="8">
        <v>190950.11598516256</v>
      </c>
      <c r="Y161" s="8">
        <v>149.1999969482422</v>
      </c>
      <c r="Z161" s="8">
        <v>129291.76829516256</v>
      </c>
      <c r="AA161" s="8">
        <v>93.33703550149116</v>
      </c>
      <c r="AB161" s="9">
        <f t="shared" si="44"/>
        <v>-0.888494213204112</v>
      </c>
      <c r="AC161" s="9">
        <f t="shared" si="45"/>
        <v>-0.07009644408631491</v>
      </c>
      <c r="AD161" s="9">
        <f t="shared" si="46"/>
        <v>0.07009644408631491</v>
      </c>
      <c r="AE161" s="9">
        <f t="shared" si="47"/>
        <v>-1.67805066072467</v>
      </c>
      <c r="AF161" s="9">
        <f t="shared" si="48"/>
        <v>-0.12654242357055961</v>
      </c>
      <c r="AG161" s="9">
        <f t="shared" si="49"/>
        <v>-1.2219776169521541</v>
      </c>
      <c r="AH161" s="9">
        <f t="shared" si="50"/>
        <v>0.19427271647857788</v>
      </c>
      <c r="AI161" s="10">
        <f t="shared" si="51"/>
        <v>0.00698513415409085</v>
      </c>
      <c r="AJ161" s="10">
        <f t="shared" si="52"/>
        <v>-0.17348055627092454</v>
      </c>
      <c r="AK161" s="11">
        <f t="shared" si="53"/>
        <v>204782</v>
      </c>
      <c r="AL161" s="10">
        <f t="shared" si="54"/>
        <v>-0.16528363705583887</v>
      </c>
    </row>
    <row r="162" spans="1:38" ht="12.75">
      <c r="A162" s="6" t="s">
        <v>392</v>
      </c>
      <c r="B162" s="6" t="s">
        <v>40</v>
      </c>
      <c r="C162" s="7" t="s">
        <v>57</v>
      </c>
      <c r="D162" s="6" t="s">
        <v>42</v>
      </c>
      <c r="E162" s="6" t="s">
        <v>393</v>
      </c>
      <c r="F162" s="6" t="s">
        <v>393</v>
      </c>
      <c r="G162" s="8">
        <v>295595</v>
      </c>
      <c r="H162" s="8">
        <v>15315.25639</v>
      </c>
      <c r="I162" s="8">
        <v>51.81162194</v>
      </c>
      <c r="J162" s="8">
        <v>52053.01612601442</v>
      </c>
      <c r="K162" s="8">
        <v>180</v>
      </c>
      <c r="L162" s="8">
        <v>36737.75973601442</v>
      </c>
      <c r="M162" s="8">
        <v>124.28410404781684</v>
      </c>
      <c r="N162" s="8">
        <v>338904</v>
      </c>
      <c r="O162" s="8">
        <v>17559.16592</v>
      </c>
      <c r="P162" s="8">
        <v>51.81162194</v>
      </c>
      <c r="Q162" s="8">
        <v>57719.97444614634</v>
      </c>
      <c r="R162" s="8">
        <v>180</v>
      </c>
      <c r="S162" s="8">
        <v>40160.80852614634</v>
      </c>
      <c r="T162" s="8">
        <v>118.50201982315447</v>
      </c>
      <c r="U162" s="8">
        <v>407697</v>
      </c>
      <c r="V162" s="8">
        <v>21123.44283</v>
      </c>
      <c r="W162" s="8">
        <v>51.81162194</v>
      </c>
      <c r="X162" s="8">
        <v>69814.69986592076</v>
      </c>
      <c r="Y162" s="8">
        <v>180</v>
      </c>
      <c r="Z162" s="8">
        <v>48691.25703592076</v>
      </c>
      <c r="AA162" s="8">
        <v>119.43001061062691</v>
      </c>
      <c r="AB162" s="9">
        <f t="shared" si="44"/>
        <v>0</v>
      </c>
      <c r="AC162" s="9">
        <f t="shared" si="45"/>
        <v>0</v>
      </c>
      <c r="AD162" s="9">
        <f>AC162*-1</f>
        <v>0</v>
      </c>
      <c r="AE162" s="9">
        <f t="shared" si="47"/>
        <v>0</v>
      </c>
      <c r="AF162" s="9">
        <f t="shared" si="48"/>
        <v>0</v>
      </c>
      <c r="AG162" s="9">
        <f t="shared" si="49"/>
        <v>-0.19919796024025138</v>
      </c>
      <c r="AH162" s="9">
        <f t="shared" si="50"/>
        <v>0.0780050917317347</v>
      </c>
      <c r="AI162" s="10">
        <f t="shared" si="51"/>
        <v>0</v>
      </c>
      <c r="AJ162" s="10">
        <f t="shared" si="52"/>
        <v>-0.2029866864952907</v>
      </c>
      <c r="AK162" s="11">
        <f t="shared" si="53"/>
        <v>68793</v>
      </c>
      <c r="AL162" s="10">
        <f t="shared" si="54"/>
        <v>-0.20298668662503308</v>
      </c>
    </row>
    <row r="163" spans="7:27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5:34" ht="12.75">
      <c r="E164" s="6" t="s">
        <v>468</v>
      </c>
      <c r="G164" s="8">
        <f>SUM(G2:G162)</f>
        <v>136217710</v>
      </c>
      <c r="H164" s="8">
        <f>SUM(H2:H162)</f>
        <v>4423634.200139541</v>
      </c>
      <c r="I164" s="8">
        <v>32.5</v>
      </c>
      <c r="J164" s="8">
        <f>SUM(J2:J162)</f>
        <v>12001906.31254327</v>
      </c>
      <c r="K164" s="8">
        <v>87.6</v>
      </c>
      <c r="L164" s="8">
        <f>SUM(L2:L162)</f>
        <v>7578272.112403732</v>
      </c>
      <c r="M164" s="12">
        <f>(L164/M165)*1000</f>
        <v>57.50085553095669</v>
      </c>
      <c r="N164" s="8">
        <f>SUM(N2:N162)</f>
        <v>131035826</v>
      </c>
      <c r="O164" s="8">
        <f>SUM(O2:O162)</f>
        <v>3679345.8665491706</v>
      </c>
      <c r="P164" s="8">
        <v>28.1</v>
      </c>
      <c r="Q164" s="8">
        <f>SUM(Q2:Q162)</f>
        <v>9568741.976651886</v>
      </c>
      <c r="R164" s="8">
        <v>72.8</v>
      </c>
      <c r="S164" s="8">
        <f>SUM(S2:S162)</f>
        <v>5889396.110102719</v>
      </c>
      <c r="T164" s="12">
        <f>(S164/T165)*1000</f>
        <v>46.24339573401761</v>
      </c>
      <c r="U164" s="8">
        <f>SUM(U2:U162)</f>
        <v>134582176</v>
      </c>
      <c r="V164" s="8">
        <f>SUM(V2:V162)</f>
        <v>3071182.0985296895</v>
      </c>
      <c r="W164" s="8">
        <v>22.8</v>
      </c>
      <c r="X164" s="8">
        <f>SUM(X2:X162)</f>
        <v>7609624.628341881</v>
      </c>
      <c r="Y164" s="8">
        <v>56.7</v>
      </c>
      <c r="Z164" s="8">
        <f>SUM(Z2:Z162)</f>
        <v>4538442.529812192</v>
      </c>
      <c r="AA164" s="12">
        <f>(Z164/AA165)*1000</f>
        <v>34.50998578272817</v>
      </c>
      <c r="AB164" s="9">
        <f>100*(LN(W164/I164)/(2010-1990))</f>
        <v>-1.7723977668764834</v>
      </c>
      <c r="AC164" s="9">
        <f>100*(LN(W164/P164)/(2010-2000))</f>
        <v>-2.0900904037930506</v>
      </c>
      <c r="AD164" s="9"/>
      <c r="AE164" s="9">
        <f>100*(LN(Y164/K164)/(2010-1990))</f>
        <v>-2.1750339360431967</v>
      </c>
      <c r="AF164" s="9">
        <f>100*(LN(Y164/R164)/(2010-2000))</f>
        <v>-2.4994174446893376</v>
      </c>
      <c r="AG164" s="9">
        <f>100*(LN(AA164/M164)/(2010-1990))</f>
        <v>-2.552755506787293</v>
      </c>
      <c r="AH164" s="9">
        <f>100*(LN(AA164/T164)/(2010-2000))</f>
        <v>-2.9266993368770162</v>
      </c>
    </row>
    <row r="165" spans="10:27" ht="12.75">
      <c r="J165" s="13"/>
      <c r="K165" s="13"/>
      <c r="M165" s="6">
        <f>SUM(G164-H164)</f>
        <v>131794075.79986046</v>
      </c>
      <c r="Q165" s="13"/>
      <c r="R165" s="13"/>
      <c r="T165" s="8">
        <f>SUM(N164-O164)</f>
        <v>127356480.13345084</v>
      </c>
      <c r="X165" s="13"/>
      <c r="Y165" s="13"/>
      <c r="AA165" s="8">
        <f>SUM(U164-V164)</f>
        <v>131510993.9014703</v>
      </c>
    </row>
    <row r="166" spans="3:34" ht="12.75">
      <c r="C166" s="7" t="s">
        <v>469</v>
      </c>
      <c r="E166" s="7" t="s">
        <v>469</v>
      </c>
      <c r="G166" s="6">
        <v>22590044.864351</v>
      </c>
      <c r="H166" s="6">
        <v>968664.04398235</v>
      </c>
      <c r="I166" s="6">
        <v>42.9</v>
      </c>
      <c r="J166" s="13">
        <v>3733954.00777097</v>
      </c>
      <c r="K166" s="13">
        <v>173.9</v>
      </c>
      <c r="L166" s="6">
        <v>2765289.9637886207</v>
      </c>
      <c r="M166" s="6">
        <v>127.89608521133627</v>
      </c>
      <c r="N166" s="6">
        <v>27338617.775425</v>
      </c>
      <c r="O166" s="6">
        <v>1106299.84666977</v>
      </c>
      <c r="P166" s="6">
        <v>40.5</v>
      </c>
      <c r="Q166" s="13">
        <v>4005956.864949675</v>
      </c>
      <c r="R166" s="13">
        <v>154.3</v>
      </c>
      <c r="S166" s="6">
        <v>2899657.0182799054</v>
      </c>
      <c r="T166" s="6">
        <v>110.53758292176583</v>
      </c>
      <c r="U166" s="6">
        <v>32085319.661824</v>
      </c>
      <c r="V166" s="6">
        <v>1123131.4508722974</v>
      </c>
      <c r="W166" s="6">
        <v>35</v>
      </c>
      <c r="X166" s="13">
        <v>3709003.325742951</v>
      </c>
      <c r="Y166" s="13">
        <v>121</v>
      </c>
      <c r="Z166" s="6">
        <v>2585871.8748706547</v>
      </c>
      <c r="AA166" s="6">
        <v>83.51709049930781</v>
      </c>
      <c r="AB166" s="6">
        <v>-1.017618822222788</v>
      </c>
      <c r="AC166" s="6">
        <v>-1.4595391262307984</v>
      </c>
      <c r="AE166" s="6">
        <v>-1.8134493788174815</v>
      </c>
      <c r="AF166" s="6">
        <v>-2.431082137723741</v>
      </c>
      <c r="AG166" s="6">
        <v>-2.1308340618272212</v>
      </c>
      <c r="AH166" s="6">
        <v>-2.803042925183889</v>
      </c>
    </row>
    <row r="167" spans="10:25" ht="12.75">
      <c r="J167" s="13"/>
      <c r="K167" s="13"/>
      <c r="Q167" s="13"/>
      <c r="R167" s="13"/>
      <c r="X167" s="13"/>
      <c r="Y167" s="13"/>
    </row>
    <row r="168" spans="10:25" ht="12.75">
      <c r="J168" s="13"/>
      <c r="K168" s="13"/>
      <c r="O168" s="6">
        <f>O166/O164</f>
        <v>0.30067840501968357</v>
      </c>
      <c r="Q168" s="13"/>
      <c r="R168" s="13"/>
      <c r="V168" s="6">
        <f>V166/V164</f>
        <v>0.36570005126364535</v>
      </c>
      <c r="X168" s="13"/>
      <c r="Y168" s="13"/>
    </row>
    <row r="169" spans="10:25" ht="12.75">
      <c r="J169" s="13"/>
      <c r="K169" s="13"/>
      <c r="Q169" s="13"/>
      <c r="R169" s="13"/>
      <c r="X169" s="13"/>
      <c r="Y169" s="13"/>
    </row>
    <row r="170" spans="10:25" ht="12.75">
      <c r="J170" s="13"/>
      <c r="K170" s="13"/>
      <c r="Q170" s="13"/>
      <c r="R170" s="13"/>
      <c r="X170" s="13"/>
      <c r="Y170" s="13"/>
    </row>
    <row r="171" spans="10:25" ht="12.75">
      <c r="J171" s="13"/>
      <c r="K171" s="13"/>
      <c r="Q171" s="13"/>
      <c r="R171" s="13"/>
      <c r="X171" s="13"/>
      <c r="Y171" s="13"/>
    </row>
    <row r="172" spans="10:25" ht="12.75">
      <c r="J172" s="13"/>
      <c r="K172" s="13"/>
      <c r="Q172" s="13"/>
      <c r="R172" s="13"/>
      <c r="X172" s="13"/>
      <c r="Y172" s="13"/>
    </row>
    <row r="173" spans="10:25" ht="12.75">
      <c r="J173" s="13"/>
      <c r="K173" s="13"/>
      <c r="Q173" s="13"/>
      <c r="R173" s="13"/>
      <c r="X173" s="13"/>
      <c r="Y173" s="13"/>
    </row>
    <row r="174" spans="10:25" ht="12.75">
      <c r="J174" s="13"/>
      <c r="K174" s="13"/>
      <c r="Q174" s="13"/>
      <c r="R174" s="13"/>
      <c r="X174" s="13"/>
      <c r="Y174" s="13"/>
    </row>
    <row r="175" spans="10:25" ht="12.75">
      <c r="J175" s="13"/>
      <c r="K175" s="13"/>
      <c r="Q175" s="13"/>
      <c r="R175" s="13"/>
      <c r="X175" s="13"/>
      <c r="Y175" s="13"/>
    </row>
    <row r="176" spans="10:25" ht="12.75">
      <c r="J176" s="13"/>
      <c r="K176" s="13"/>
      <c r="Q176" s="13"/>
      <c r="R176" s="13"/>
      <c r="X176" s="13"/>
      <c r="Y176" s="13"/>
    </row>
    <row r="177" spans="3:25" ht="12.75">
      <c r="C177" s="6"/>
      <c r="J177" s="13"/>
      <c r="K177" s="13"/>
      <c r="Q177" s="13"/>
      <c r="R177" s="13"/>
      <c r="X177" s="13"/>
      <c r="Y177" s="13"/>
    </row>
    <row r="178" spans="3:25" ht="12.75">
      <c r="C178" s="6"/>
      <c r="J178" s="13"/>
      <c r="K178" s="13"/>
      <c r="Q178" s="13"/>
      <c r="R178" s="13"/>
      <c r="X178" s="13"/>
      <c r="Y178" s="13"/>
    </row>
    <row r="179" spans="3:25" ht="12.75">
      <c r="C179" s="6"/>
      <c r="J179" s="13"/>
      <c r="K179" s="13"/>
      <c r="Q179" s="13"/>
      <c r="R179" s="13"/>
      <c r="X179" s="13"/>
      <c r="Y179" s="13"/>
    </row>
    <row r="180" spans="3:25" ht="12.75">
      <c r="C180" s="6"/>
      <c r="J180" s="13"/>
      <c r="K180" s="13"/>
      <c r="Q180" s="13"/>
      <c r="R180" s="13"/>
      <c r="X180" s="13"/>
      <c r="Y180" s="13"/>
    </row>
    <row r="181" spans="3:25" ht="12.75">
      <c r="C181" s="6"/>
      <c r="J181" s="13"/>
      <c r="K181" s="13"/>
      <c r="Q181" s="13"/>
      <c r="R181" s="13"/>
      <c r="X181" s="13"/>
      <c r="Y181" s="13"/>
    </row>
    <row r="182" spans="3:25" ht="12.75">
      <c r="C182" s="6"/>
      <c r="J182" s="13"/>
      <c r="K182" s="13"/>
      <c r="Q182" s="13"/>
      <c r="R182" s="13"/>
      <c r="X182" s="13"/>
      <c r="Y182" s="13"/>
    </row>
    <row r="183" spans="3:25" ht="12.75">
      <c r="C183" s="6"/>
      <c r="J183" s="13"/>
      <c r="K183" s="13"/>
      <c r="Q183" s="13"/>
      <c r="R183" s="13"/>
      <c r="X183" s="13"/>
      <c r="Y183" s="13"/>
    </row>
    <row r="184" spans="3:25" ht="12.75">
      <c r="C184" s="6"/>
      <c r="J184" s="13"/>
      <c r="K184" s="13"/>
      <c r="Q184" s="13"/>
      <c r="R184" s="13"/>
      <c r="X184" s="13"/>
      <c r="Y184" s="13"/>
    </row>
    <row r="185" spans="3:25" ht="12.75">
      <c r="C185" s="6"/>
      <c r="J185" s="13"/>
      <c r="K185" s="13"/>
      <c r="Q185" s="13"/>
      <c r="R185" s="13"/>
      <c r="X185" s="13"/>
      <c r="Y185" s="13"/>
    </row>
    <row r="186" spans="3:25" ht="12.75">
      <c r="C186" s="6"/>
      <c r="G186" s="13"/>
      <c r="H186" s="13"/>
      <c r="I186" s="13"/>
      <c r="J186" s="13"/>
      <c r="K186" s="13"/>
      <c r="N186" s="13"/>
      <c r="O186" s="13"/>
      <c r="P186" s="13"/>
      <c r="Q186" s="13"/>
      <c r="R186" s="13"/>
      <c r="U186" s="13"/>
      <c r="V186" s="13"/>
      <c r="W186" s="13"/>
      <c r="X186" s="13"/>
      <c r="Y186" s="13"/>
    </row>
    <row r="187" spans="3:25" ht="12.75">
      <c r="C187" s="6"/>
      <c r="G187" s="13"/>
      <c r="H187" s="13"/>
      <c r="I187" s="13"/>
      <c r="J187" s="13"/>
      <c r="K187" s="13"/>
      <c r="N187" s="13"/>
      <c r="O187" s="13"/>
      <c r="P187" s="13"/>
      <c r="Q187" s="13"/>
      <c r="R187" s="13"/>
      <c r="U187" s="13"/>
      <c r="V187" s="13"/>
      <c r="W187" s="13"/>
      <c r="X187" s="13"/>
      <c r="Y187" s="13"/>
    </row>
    <row r="188" spans="3:25" ht="12.75">
      <c r="C188" s="6"/>
      <c r="G188" s="13"/>
      <c r="H188" s="13"/>
      <c r="I188" s="13"/>
      <c r="J188" s="13"/>
      <c r="K188" s="13"/>
      <c r="N188" s="13"/>
      <c r="O188" s="13"/>
      <c r="P188" s="13"/>
      <c r="Q188" s="13"/>
      <c r="R188" s="13"/>
      <c r="U188" s="13"/>
      <c r="V188" s="13"/>
      <c r="W188" s="13"/>
      <c r="X188" s="13"/>
      <c r="Y188" s="13"/>
    </row>
    <row r="189" spans="3:25" ht="12.75">
      <c r="C189" s="6"/>
      <c r="G189" s="13"/>
      <c r="H189" s="13"/>
      <c r="I189" s="13"/>
      <c r="J189" s="13"/>
      <c r="K189" s="13"/>
      <c r="N189" s="13"/>
      <c r="O189" s="13"/>
      <c r="P189" s="13"/>
      <c r="Q189" s="13"/>
      <c r="R189" s="13"/>
      <c r="U189" s="13"/>
      <c r="V189" s="13"/>
      <c r="W189" s="13"/>
      <c r="X189" s="13"/>
      <c r="Y189" s="13"/>
    </row>
    <row r="190" spans="3:25" ht="12.75">
      <c r="C190" s="6"/>
      <c r="G190" s="13"/>
      <c r="H190" s="13"/>
      <c r="I190" s="13"/>
      <c r="J190" s="13"/>
      <c r="K190" s="13"/>
      <c r="N190" s="13"/>
      <c r="O190" s="13"/>
      <c r="P190" s="13"/>
      <c r="Q190" s="13"/>
      <c r="R190" s="13"/>
      <c r="U190" s="13"/>
      <c r="V190" s="13"/>
      <c r="W190" s="13"/>
      <c r="X190" s="13"/>
      <c r="Y190" s="13"/>
    </row>
    <row r="191" spans="3:25" ht="12.75">
      <c r="C191" s="6"/>
      <c r="G191" s="13"/>
      <c r="H191" s="13"/>
      <c r="I191" s="13"/>
      <c r="J191" s="13"/>
      <c r="K191" s="13"/>
      <c r="N191" s="13"/>
      <c r="O191" s="13"/>
      <c r="P191" s="13"/>
      <c r="Q191" s="13"/>
      <c r="R191" s="13"/>
      <c r="U191" s="13"/>
      <c r="V191" s="13"/>
      <c r="W191" s="13"/>
      <c r="X191" s="13"/>
      <c r="Y191" s="13"/>
    </row>
    <row r="192" spans="3:25" ht="12.75">
      <c r="C192" s="6"/>
      <c r="G192" s="13"/>
      <c r="H192" s="13"/>
      <c r="I192" s="13"/>
      <c r="J192" s="13"/>
      <c r="K192" s="13"/>
      <c r="N192" s="13"/>
      <c r="O192" s="13"/>
      <c r="P192" s="13"/>
      <c r="Q192" s="13"/>
      <c r="R192" s="13"/>
      <c r="U192" s="13"/>
      <c r="V192" s="13"/>
      <c r="W192" s="13"/>
      <c r="X192" s="13"/>
      <c r="Y192" s="13"/>
    </row>
    <row r="193" spans="3:25" ht="12.75">
      <c r="C193" s="6"/>
      <c r="G193" s="13"/>
      <c r="H193" s="13"/>
      <c r="I193" s="13"/>
      <c r="J193" s="13"/>
      <c r="K193" s="13"/>
      <c r="N193" s="13"/>
      <c r="O193" s="13"/>
      <c r="P193" s="13"/>
      <c r="Q193" s="13"/>
      <c r="R193" s="13"/>
      <c r="U193" s="13"/>
      <c r="V193" s="13"/>
      <c r="W193" s="13"/>
      <c r="X193" s="13"/>
      <c r="Y193" s="13"/>
    </row>
    <row r="194" spans="3:25" ht="12.75">
      <c r="C194" s="6"/>
      <c r="G194" s="13"/>
      <c r="H194" s="13"/>
      <c r="I194" s="13"/>
      <c r="J194" s="13"/>
      <c r="K194" s="13"/>
      <c r="N194" s="13"/>
      <c r="O194" s="13"/>
      <c r="P194" s="13"/>
      <c r="Q194" s="13"/>
      <c r="R194" s="13"/>
      <c r="U194" s="13"/>
      <c r="V194" s="13"/>
      <c r="W194" s="13"/>
      <c r="X194" s="13"/>
      <c r="Y194" s="13"/>
    </row>
    <row r="195" spans="3:25" ht="12.75">
      <c r="C195" s="6"/>
      <c r="G195" s="13"/>
      <c r="H195" s="13"/>
      <c r="I195" s="13"/>
      <c r="J195" s="13"/>
      <c r="K195" s="13"/>
      <c r="N195" s="13"/>
      <c r="O195" s="13"/>
      <c r="P195" s="13"/>
      <c r="Q195" s="13"/>
      <c r="R195" s="13"/>
      <c r="U195" s="13"/>
      <c r="V195" s="13"/>
      <c r="W195" s="13"/>
      <c r="X195" s="13"/>
      <c r="Y195" s="13"/>
    </row>
    <row r="196" spans="3:25" ht="12.75">
      <c r="C196" s="6"/>
      <c r="G196" s="13"/>
      <c r="H196" s="13"/>
      <c r="I196" s="13"/>
      <c r="J196" s="13"/>
      <c r="K196" s="13"/>
      <c r="N196" s="13"/>
      <c r="O196" s="13"/>
      <c r="P196" s="13"/>
      <c r="Q196" s="13"/>
      <c r="R196" s="13"/>
      <c r="U196" s="13"/>
      <c r="V196" s="13"/>
      <c r="W196" s="13"/>
      <c r="X196" s="13"/>
      <c r="Y196" s="13"/>
    </row>
    <row r="197" spans="3:25" ht="12.75">
      <c r="C197" s="6"/>
      <c r="G197" s="13"/>
      <c r="H197" s="13"/>
      <c r="I197" s="13"/>
      <c r="J197" s="13"/>
      <c r="K197" s="13"/>
      <c r="N197" s="13"/>
      <c r="O197" s="13"/>
      <c r="P197" s="13"/>
      <c r="Q197" s="13"/>
      <c r="R197" s="13"/>
      <c r="U197" s="13"/>
      <c r="V197" s="13"/>
      <c r="W197" s="13"/>
      <c r="X197" s="13"/>
      <c r="Y197" s="13"/>
    </row>
    <row r="198" spans="3:25" ht="12.75">
      <c r="C198" s="6"/>
      <c r="G198" s="13"/>
      <c r="H198" s="13"/>
      <c r="I198" s="13"/>
      <c r="J198" s="13"/>
      <c r="K198" s="13"/>
      <c r="N198" s="13"/>
      <c r="O198" s="13"/>
      <c r="P198" s="13"/>
      <c r="Q198" s="13"/>
      <c r="R198" s="13"/>
      <c r="U198" s="13"/>
      <c r="V198" s="13"/>
      <c r="W198" s="13"/>
      <c r="X198" s="13"/>
      <c r="Y198" s="13"/>
    </row>
    <row r="199" spans="3:25" ht="12.75">
      <c r="C199" s="6"/>
      <c r="G199" s="13"/>
      <c r="H199" s="13"/>
      <c r="I199" s="13"/>
      <c r="J199" s="13"/>
      <c r="K199" s="13"/>
      <c r="N199" s="13"/>
      <c r="O199" s="13"/>
      <c r="P199" s="13"/>
      <c r="Q199" s="13"/>
      <c r="R199" s="13"/>
      <c r="U199" s="13"/>
      <c r="V199" s="13"/>
      <c r="W199" s="13"/>
      <c r="X199" s="13"/>
      <c r="Y199" s="13"/>
    </row>
    <row r="200" spans="3:25" ht="12.75">
      <c r="C200" s="6"/>
      <c r="G200" s="13"/>
      <c r="H200" s="13"/>
      <c r="I200" s="13"/>
      <c r="J200" s="13"/>
      <c r="K200" s="13"/>
      <c r="N200" s="13"/>
      <c r="O200" s="13"/>
      <c r="P200" s="13"/>
      <c r="Q200" s="13"/>
      <c r="R200" s="13"/>
      <c r="U200" s="13"/>
      <c r="V200" s="13"/>
      <c r="W200" s="13"/>
      <c r="X200" s="13"/>
      <c r="Y200" s="13"/>
    </row>
    <row r="201" spans="3:25" ht="12.75">
      <c r="C201" s="6"/>
      <c r="G201" s="13"/>
      <c r="H201" s="13"/>
      <c r="I201" s="13"/>
      <c r="J201" s="13"/>
      <c r="K201" s="13"/>
      <c r="N201" s="13"/>
      <c r="O201" s="13"/>
      <c r="P201" s="13"/>
      <c r="Q201" s="13"/>
      <c r="R201" s="13"/>
      <c r="U201" s="13"/>
      <c r="V201" s="13"/>
      <c r="W201" s="13"/>
      <c r="X201" s="13"/>
      <c r="Y201" s="13"/>
    </row>
    <row r="202" spans="3:25" ht="12.75">
      <c r="C202" s="6"/>
      <c r="G202" s="13"/>
      <c r="H202" s="13"/>
      <c r="I202" s="13"/>
      <c r="J202" s="13"/>
      <c r="K202" s="13"/>
      <c r="N202" s="13"/>
      <c r="O202" s="13"/>
      <c r="P202" s="13"/>
      <c r="Q202" s="13"/>
      <c r="R202" s="13"/>
      <c r="U202" s="13"/>
      <c r="V202" s="13"/>
      <c r="W202" s="13"/>
      <c r="X202" s="13"/>
      <c r="Y202" s="13"/>
    </row>
    <row r="203" spans="3:25" ht="12.75">
      <c r="C203" s="6"/>
      <c r="G203" s="13"/>
      <c r="H203" s="13"/>
      <c r="I203" s="13"/>
      <c r="J203" s="13"/>
      <c r="K203" s="13"/>
      <c r="N203" s="13"/>
      <c r="O203" s="13"/>
      <c r="P203" s="13"/>
      <c r="Q203" s="13"/>
      <c r="R203" s="13"/>
      <c r="U203" s="13"/>
      <c r="V203" s="13"/>
      <c r="W203" s="13"/>
      <c r="X203" s="13"/>
      <c r="Y203" s="13"/>
    </row>
    <row r="204" spans="3:25" ht="12.75">
      <c r="C204" s="6"/>
      <c r="G204" s="13"/>
      <c r="H204" s="13"/>
      <c r="I204" s="13"/>
      <c r="J204" s="13"/>
      <c r="K204" s="13"/>
      <c r="N204" s="13"/>
      <c r="O204" s="13"/>
      <c r="P204" s="13"/>
      <c r="Q204" s="13"/>
      <c r="R204" s="13"/>
      <c r="U204" s="13"/>
      <c r="V204" s="13"/>
      <c r="W204" s="13"/>
      <c r="X204" s="13"/>
      <c r="Y204" s="13"/>
    </row>
    <row r="205" spans="3:25" ht="12.75">
      <c r="C205" s="6"/>
      <c r="G205" s="13"/>
      <c r="H205" s="13"/>
      <c r="I205" s="13"/>
      <c r="J205" s="13"/>
      <c r="K205" s="13"/>
      <c r="N205" s="13"/>
      <c r="O205" s="13"/>
      <c r="P205" s="13"/>
      <c r="Q205" s="13"/>
      <c r="R205" s="13"/>
      <c r="U205" s="13"/>
      <c r="V205" s="13"/>
      <c r="W205" s="13"/>
      <c r="X205" s="13"/>
      <c r="Y205" s="13"/>
    </row>
    <row r="206" spans="3:25" ht="12.75">
      <c r="C206" s="6"/>
      <c r="G206" s="13"/>
      <c r="H206" s="13"/>
      <c r="I206" s="13"/>
      <c r="J206" s="13"/>
      <c r="K206" s="13"/>
      <c r="N206" s="13"/>
      <c r="O206" s="13"/>
      <c r="P206" s="13"/>
      <c r="Q206" s="13"/>
      <c r="R206" s="13"/>
      <c r="U206" s="13"/>
      <c r="V206" s="13"/>
      <c r="W206" s="13"/>
      <c r="X206" s="13"/>
      <c r="Y206" s="13"/>
    </row>
    <row r="207" spans="3:25" ht="12.75">
      <c r="C207" s="6"/>
      <c r="J207" s="13"/>
      <c r="K207" s="13"/>
      <c r="Q207" s="13"/>
      <c r="R207" s="13"/>
      <c r="X207" s="13"/>
      <c r="Y207" s="13"/>
    </row>
    <row r="208" spans="3:25" ht="12.75">
      <c r="C208" s="6"/>
      <c r="J208" s="13"/>
      <c r="K208" s="13"/>
      <c r="Q208" s="13"/>
      <c r="R208" s="13"/>
      <c r="X208" s="13"/>
      <c r="Y208" s="13"/>
    </row>
    <row r="209" spans="3:25" ht="12.75">
      <c r="C209" s="6"/>
      <c r="J209" s="13"/>
      <c r="K209" s="13"/>
      <c r="Q209" s="13"/>
      <c r="R209" s="13"/>
      <c r="X209" s="13"/>
      <c r="Y209" s="13"/>
    </row>
    <row r="210" spans="3:25" ht="12.75">
      <c r="C210" s="6"/>
      <c r="J210" s="13"/>
      <c r="K210" s="13"/>
      <c r="Q210" s="13"/>
      <c r="R210" s="13"/>
      <c r="X210" s="13"/>
      <c r="Y210" s="13"/>
    </row>
    <row r="211" spans="3:25" ht="12.75">
      <c r="C211" s="6"/>
      <c r="J211" s="13"/>
      <c r="K211" s="13"/>
      <c r="Q211" s="13"/>
      <c r="R211" s="13"/>
      <c r="X211" s="13"/>
      <c r="Y211" s="13"/>
    </row>
    <row r="212" spans="3:25" ht="12.75">
      <c r="C212" s="6"/>
      <c r="J212" s="13"/>
      <c r="K212" s="13"/>
      <c r="Q212" s="13"/>
      <c r="R212" s="13"/>
      <c r="X212" s="13"/>
      <c r="Y212" s="13"/>
    </row>
    <row r="213" spans="3:25" ht="12.75">
      <c r="C213" s="6"/>
      <c r="J213" s="13"/>
      <c r="K213" s="13"/>
      <c r="Q213" s="13"/>
      <c r="R213" s="13"/>
      <c r="X213" s="13"/>
      <c r="Y213" s="13"/>
    </row>
    <row r="214" spans="3:25" ht="12.75">
      <c r="C214" s="6"/>
      <c r="J214" s="13"/>
      <c r="K214" s="13"/>
      <c r="Q214" s="13"/>
      <c r="R214" s="13"/>
      <c r="X214" s="13"/>
      <c r="Y214" s="13"/>
    </row>
    <row r="215" spans="3:25" ht="12.75">
      <c r="C215" s="6"/>
      <c r="J215" s="13"/>
      <c r="K215" s="13"/>
      <c r="Q215" s="13"/>
      <c r="R215" s="13"/>
      <c r="X215" s="13"/>
      <c r="Y215" s="13"/>
    </row>
    <row r="216" spans="3:25" ht="12.75">
      <c r="C216" s="6"/>
      <c r="J216" s="13"/>
      <c r="K216" s="13"/>
      <c r="Q216" s="13"/>
      <c r="R216" s="13"/>
      <c r="X216" s="13"/>
      <c r="Y216" s="13"/>
    </row>
    <row r="217" spans="3:25" ht="12.75">
      <c r="C217" s="6"/>
      <c r="J217" s="13"/>
      <c r="K217" s="13"/>
      <c r="Q217" s="13"/>
      <c r="R217" s="13"/>
      <c r="X217" s="13"/>
      <c r="Y217" s="13"/>
    </row>
    <row r="218" spans="3:25" ht="12.75">
      <c r="C218" s="6"/>
      <c r="J218" s="13"/>
      <c r="K218" s="13"/>
      <c r="Q218" s="13"/>
      <c r="R218" s="13"/>
      <c r="X218" s="13"/>
      <c r="Y218" s="13"/>
    </row>
    <row r="219" spans="3:25" ht="12.75">
      <c r="C219" s="6"/>
      <c r="J219" s="13"/>
      <c r="K219" s="13"/>
      <c r="Q219" s="13"/>
      <c r="R219" s="13"/>
      <c r="X219" s="13"/>
      <c r="Y219" s="13"/>
    </row>
    <row r="220" spans="3:25" ht="12.75">
      <c r="C220" s="6"/>
      <c r="J220" s="13"/>
      <c r="K220" s="13"/>
      <c r="Q220" s="13"/>
      <c r="R220" s="13"/>
      <c r="X220" s="13"/>
      <c r="Y220" s="13"/>
    </row>
    <row r="221" spans="3:25" ht="12.75">
      <c r="C221" s="6"/>
      <c r="J221" s="13"/>
      <c r="K221" s="13"/>
      <c r="Q221" s="13"/>
      <c r="R221" s="13"/>
      <c r="X221" s="13"/>
      <c r="Y221" s="13"/>
    </row>
    <row r="222" spans="3:25" ht="12.75">
      <c r="C222" s="6"/>
      <c r="J222" s="13"/>
      <c r="K222" s="13"/>
      <c r="Q222" s="13"/>
      <c r="R222" s="13"/>
      <c r="X222" s="13"/>
      <c r="Y222" s="13"/>
    </row>
    <row r="223" spans="3:25" ht="12.75">
      <c r="C223" s="6"/>
      <c r="J223" s="13"/>
      <c r="K223" s="13"/>
      <c r="Q223" s="13"/>
      <c r="R223" s="13"/>
      <c r="X223" s="13"/>
      <c r="Y223" s="13"/>
    </row>
    <row r="224" spans="3:25" ht="12.75">
      <c r="C224" s="6"/>
      <c r="J224" s="13"/>
      <c r="K224" s="13"/>
      <c r="Q224" s="13"/>
      <c r="R224" s="13"/>
      <c r="X224" s="13"/>
      <c r="Y224" s="13"/>
    </row>
    <row r="225" spans="3:25" ht="12.75">
      <c r="C225" s="6"/>
      <c r="J225" s="13"/>
      <c r="K225" s="13"/>
      <c r="Q225" s="13"/>
      <c r="R225" s="13"/>
      <c r="X225" s="13"/>
      <c r="Y225" s="13"/>
    </row>
    <row r="226" spans="3:25" ht="12.75">
      <c r="C226" s="6"/>
      <c r="J226" s="13"/>
      <c r="K226" s="13"/>
      <c r="Q226" s="13"/>
      <c r="R226" s="13"/>
      <c r="X226" s="13"/>
      <c r="Y226" s="13"/>
    </row>
    <row r="227" spans="3:25" ht="12.75">
      <c r="C227" s="6"/>
      <c r="J227" s="13"/>
      <c r="K227" s="13"/>
      <c r="Q227" s="13"/>
      <c r="R227" s="13"/>
      <c r="X227" s="13"/>
      <c r="Y227" s="13"/>
    </row>
    <row r="228" spans="3:25" ht="12.75">
      <c r="C228" s="6"/>
      <c r="J228" s="13"/>
      <c r="K228" s="13"/>
      <c r="Q228" s="13"/>
      <c r="R228" s="13"/>
      <c r="X228" s="13"/>
      <c r="Y228" s="13"/>
    </row>
    <row r="229" spans="3:25" ht="12.75">
      <c r="C229" s="6"/>
      <c r="J229" s="13"/>
      <c r="K229" s="13"/>
      <c r="Q229" s="13"/>
      <c r="R229" s="13"/>
      <c r="X229" s="13"/>
      <c r="Y229" s="13"/>
    </row>
    <row r="230" spans="3:25" ht="12.75">
      <c r="C230" s="6"/>
      <c r="J230" s="13"/>
      <c r="K230" s="13"/>
      <c r="Q230" s="13"/>
      <c r="R230" s="13"/>
      <c r="X230" s="13"/>
      <c r="Y230" s="13"/>
    </row>
    <row r="231" spans="3:25" ht="12.75">
      <c r="C231" s="6"/>
      <c r="J231" s="13"/>
      <c r="K231" s="13"/>
      <c r="Q231" s="13"/>
      <c r="R231" s="13"/>
      <c r="X231" s="13"/>
      <c r="Y231" s="13"/>
    </row>
    <row r="232" spans="3:25" ht="12.75">
      <c r="C232" s="6"/>
      <c r="J232" s="13"/>
      <c r="K232" s="13"/>
      <c r="Q232" s="13"/>
      <c r="R232" s="13"/>
      <c r="X232" s="13"/>
      <c r="Y232" s="13"/>
    </row>
    <row r="233" spans="3:25" ht="12.75">
      <c r="C233" s="6"/>
      <c r="J233" s="13"/>
      <c r="K233" s="13"/>
      <c r="Q233" s="13"/>
      <c r="R233" s="13"/>
      <c r="X233" s="13"/>
      <c r="Y233" s="13"/>
    </row>
    <row r="234" spans="3:25" ht="12.75">
      <c r="C234" s="6"/>
      <c r="J234" s="13"/>
      <c r="K234" s="13"/>
      <c r="Q234" s="13"/>
      <c r="R234" s="13"/>
      <c r="X234" s="13"/>
      <c r="Y234" s="13"/>
    </row>
    <row r="235" spans="3:25" ht="12.75">
      <c r="C235" s="6"/>
      <c r="J235" s="13"/>
      <c r="K235" s="13"/>
      <c r="Q235" s="13"/>
      <c r="R235" s="13"/>
      <c r="X235" s="13"/>
      <c r="Y235" s="13"/>
    </row>
    <row r="236" spans="3:25" ht="12.75">
      <c r="C236" s="6"/>
      <c r="J236" s="13"/>
      <c r="K236" s="13"/>
      <c r="Q236" s="13"/>
      <c r="R236" s="13"/>
      <c r="X236" s="13"/>
      <c r="Y236" s="13"/>
    </row>
    <row r="237" spans="3:25" ht="12.75">
      <c r="C237" s="6"/>
      <c r="J237" s="13"/>
      <c r="K237" s="13"/>
      <c r="Q237" s="13"/>
      <c r="R237" s="13"/>
      <c r="X237" s="13"/>
      <c r="Y237" s="13"/>
    </row>
    <row r="238" spans="3:25" ht="12.75">
      <c r="C238" s="6"/>
      <c r="J238" s="13"/>
      <c r="K238" s="13"/>
      <c r="Q238" s="13"/>
      <c r="R238" s="13"/>
      <c r="X238" s="13"/>
      <c r="Y238" s="13"/>
    </row>
    <row r="239" spans="3:25" ht="12.75">
      <c r="C239" s="6"/>
      <c r="J239" s="13"/>
      <c r="K239" s="13"/>
      <c r="Q239" s="13"/>
      <c r="R239" s="13"/>
      <c r="X239" s="13"/>
      <c r="Y239" s="13"/>
    </row>
    <row r="240" spans="3:25" ht="12.75">
      <c r="C240" s="6"/>
      <c r="J240" s="13"/>
      <c r="K240" s="13"/>
      <c r="Q240" s="13"/>
      <c r="R240" s="13"/>
      <c r="X240" s="13"/>
      <c r="Y240" s="13"/>
    </row>
    <row r="241" spans="3:25" ht="12.75">
      <c r="C241" s="6"/>
      <c r="J241" s="13"/>
      <c r="K241" s="13"/>
      <c r="Q241" s="13"/>
      <c r="R241" s="13"/>
      <c r="X241" s="13"/>
      <c r="Y241" s="13"/>
    </row>
    <row r="242" spans="3:25" ht="12.75">
      <c r="C242" s="6"/>
      <c r="J242" s="13"/>
      <c r="K242" s="13"/>
      <c r="Q242" s="13"/>
      <c r="R242" s="13"/>
      <c r="X242" s="13"/>
      <c r="Y242" s="13"/>
    </row>
    <row r="243" spans="3:25" ht="12.75">
      <c r="C243" s="6"/>
      <c r="J243" s="13"/>
      <c r="K243" s="13"/>
      <c r="Q243" s="13"/>
      <c r="R243" s="13"/>
      <c r="X243" s="13"/>
      <c r="Y243" s="13"/>
    </row>
    <row r="244" spans="3:25" ht="12.75">
      <c r="C244" s="6"/>
      <c r="J244" s="13"/>
      <c r="K244" s="13"/>
      <c r="Q244" s="13"/>
      <c r="R244" s="13"/>
      <c r="X244" s="13"/>
      <c r="Y244" s="13"/>
    </row>
    <row r="245" spans="3:25" ht="12.75">
      <c r="C245" s="6"/>
      <c r="G245" s="13"/>
      <c r="H245" s="13"/>
      <c r="I245" s="13"/>
      <c r="J245" s="13"/>
      <c r="K245" s="13"/>
      <c r="N245" s="13"/>
      <c r="O245" s="13"/>
      <c r="P245" s="13"/>
      <c r="Q245" s="13"/>
      <c r="R245" s="13"/>
      <c r="U245" s="13"/>
      <c r="V245" s="13"/>
      <c r="W245" s="13"/>
      <c r="X245" s="13"/>
      <c r="Y245" s="13"/>
    </row>
    <row r="246" spans="3:25" ht="12.75">
      <c r="C246" s="6"/>
      <c r="G246" s="13"/>
      <c r="H246" s="13"/>
      <c r="I246" s="13"/>
      <c r="J246" s="13"/>
      <c r="K246" s="13"/>
      <c r="N246" s="13"/>
      <c r="O246" s="13"/>
      <c r="P246" s="13"/>
      <c r="Q246" s="13"/>
      <c r="R246" s="13"/>
      <c r="U246" s="13"/>
      <c r="V246" s="13"/>
      <c r="W246" s="13"/>
      <c r="X246" s="13"/>
      <c r="Y246" s="13"/>
    </row>
    <row r="247" spans="3:25" ht="12.75">
      <c r="C247" s="6"/>
      <c r="G247" s="13"/>
      <c r="H247" s="13"/>
      <c r="I247" s="13"/>
      <c r="J247" s="13"/>
      <c r="K247" s="13"/>
      <c r="N247" s="13"/>
      <c r="O247" s="13"/>
      <c r="P247" s="13"/>
      <c r="Q247" s="13"/>
      <c r="R247" s="13"/>
      <c r="U247" s="13"/>
      <c r="V247" s="13"/>
      <c r="W247" s="13"/>
      <c r="X247" s="13"/>
      <c r="Y247" s="13"/>
    </row>
    <row r="248" spans="3:25" ht="12.75">
      <c r="C248" s="6"/>
      <c r="G248" s="13"/>
      <c r="H248" s="13"/>
      <c r="I248" s="13"/>
      <c r="J248" s="13"/>
      <c r="K248" s="13"/>
      <c r="N248" s="13"/>
      <c r="O248" s="13"/>
      <c r="P248" s="13"/>
      <c r="Q248" s="13"/>
      <c r="R248" s="13"/>
      <c r="U248" s="13"/>
      <c r="V248" s="13"/>
      <c r="W248" s="13"/>
      <c r="X248" s="13"/>
      <c r="Y248" s="13"/>
    </row>
    <row r="249" spans="3:25" ht="12.75">
      <c r="C249" s="6"/>
      <c r="G249" s="13"/>
      <c r="H249" s="13"/>
      <c r="I249" s="13"/>
      <c r="J249" s="13"/>
      <c r="K249" s="13"/>
      <c r="N249" s="13"/>
      <c r="O249" s="13"/>
      <c r="P249" s="13"/>
      <c r="Q249" s="13"/>
      <c r="R249" s="13"/>
      <c r="U249" s="13"/>
      <c r="V249" s="13"/>
      <c r="W249" s="13"/>
      <c r="X249" s="13"/>
      <c r="Y249" s="13"/>
    </row>
    <row r="250" spans="3:25" ht="12.75">
      <c r="C250" s="6"/>
      <c r="G250" s="13"/>
      <c r="H250" s="13"/>
      <c r="I250" s="13"/>
      <c r="J250" s="13"/>
      <c r="K250" s="13"/>
      <c r="N250" s="13"/>
      <c r="O250" s="13"/>
      <c r="P250" s="13"/>
      <c r="Q250" s="13"/>
      <c r="R250" s="13"/>
      <c r="U250" s="13"/>
      <c r="V250" s="13"/>
      <c r="W250" s="13"/>
      <c r="X250" s="13"/>
      <c r="Y250" s="13"/>
    </row>
    <row r="251" spans="3:25" ht="12.75">
      <c r="C251" s="6"/>
      <c r="G251" s="13"/>
      <c r="H251" s="13"/>
      <c r="I251" s="13"/>
      <c r="J251" s="13"/>
      <c r="K251" s="13"/>
      <c r="N251" s="13"/>
      <c r="O251" s="13"/>
      <c r="P251" s="13"/>
      <c r="Q251" s="13"/>
      <c r="R251" s="13"/>
      <c r="U251" s="13"/>
      <c r="V251" s="13"/>
      <c r="W251" s="13"/>
      <c r="X251" s="13"/>
      <c r="Y251" s="13"/>
    </row>
    <row r="252" spans="3:25" ht="12.75">
      <c r="C252" s="6"/>
      <c r="G252" s="13"/>
      <c r="H252" s="13"/>
      <c r="I252" s="13"/>
      <c r="J252" s="13"/>
      <c r="K252" s="13"/>
      <c r="N252" s="13"/>
      <c r="O252" s="13"/>
      <c r="P252" s="13"/>
      <c r="Q252" s="13"/>
      <c r="R252" s="13"/>
      <c r="U252" s="13"/>
      <c r="V252" s="13"/>
      <c r="W252" s="13"/>
      <c r="X252" s="13"/>
      <c r="Y252" s="13"/>
    </row>
    <row r="253" spans="3:25" ht="12.75">
      <c r="C253" s="6"/>
      <c r="G253" s="13"/>
      <c r="H253" s="13"/>
      <c r="I253" s="13"/>
      <c r="J253" s="13"/>
      <c r="K253" s="13"/>
      <c r="N253" s="13"/>
      <c r="O253" s="13"/>
      <c r="P253" s="13"/>
      <c r="Q253" s="13"/>
      <c r="R253" s="13"/>
      <c r="U253" s="13"/>
      <c r="V253" s="13"/>
      <c r="W253" s="13"/>
      <c r="X253" s="13"/>
      <c r="Y253" s="13"/>
    </row>
    <row r="254" spans="3:25" ht="12.75">
      <c r="C254" s="6"/>
      <c r="G254" s="13"/>
      <c r="H254" s="13"/>
      <c r="I254" s="13"/>
      <c r="J254" s="13"/>
      <c r="K254" s="13"/>
      <c r="N254" s="13"/>
      <c r="O254" s="13"/>
      <c r="P254" s="13"/>
      <c r="Q254" s="13"/>
      <c r="R254" s="13"/>
      <c r="U254" s="13"/>
      <c r="V254" s="13"/>
      <c r="W254" s="13"/>
      <c r="X254" s="13"/>
      <c r="Y254" s="13"/>
    </row>
    <row r="255" spans="3:25" ht="12.75">
      <c r="C255" s="6"/>
      <c r="G255" s="13"/>
      <c r="H255" s="13"/>
      <c r="I255" s="13"/>
      <c r="J255" s="13"/>
      <c r="K255" s="13"/>
      <c r="N255" s="13"/>
      <c r="O255" s="13"/>
      <c r="P255" s="13"/>
      <c r="Q255" s="13"/>
      <c r="R255" s="13"/>
      <c r="U255" s="13"/>
      <c r="V255" s="13"/>
      <c r="W255" s="13"/>
      <c r="X255" s="13"/>
      <c r="Y255" s="13"/>
    </row>
    <row r="256" spans="3:25" ht="12.75">
      <c r="C256" s="6"/>
      <c r="G256" s="13"/>
      <c r="H256" s="13"/>
      <c r="I256" s="13"/>
      <c r="J256" s="13"/>
      <c r="K256" s="13"/>
      <c r="N256" s="13"/>
      <c r="O256" s="13"/>
      <c r="P256" s="13"/>
      <c r="Q256" s="13"/>
      <c r="R256" s="13"/>
      <c r="U256" s="13"/>
      <c r="V256" s="13"/>
      <c r="W256" s="13"/>
      <c r="X256" s="13"/>
      <c r="Y256" s="13"/>
    </row>
    <row r="257" spans="3:25" ht="12.75">
      <c r="C257" s="6"/>
      <c r="G257" s="13"/>
      <c r="H257" s="13"/>
      <c r="I257" s="13"/>
      <c r="J257" s="13"/>
      <c r="K257" s="13"/>
      <c r="N257" s="13"/>
      <c r="O257" s="13"/>
      <c r="P257" s="13"/>
      <c r="Q257" s="13"/>
      <c r="R257" s="13"/>
      <c r="U257" s="13"/>
      <c r="V257" s="13"/>
      <c r="W257" s="13"/>
      <c r="X257" s="13"/>
      <c r="Y257" s="13"/>
    </row>
    <row r="258" spans="3:25" ht="12.75">
      <c r="C258" s="6"/>
      <c r="G258" s="13"/>
      <c r="H258" s="13"/>
      <c r="I258" s="13"/>
      <c r="J258" s="13"/>
      <c r="K258" s="13"/>
      <c r="N258" s="13"/>
      <c r="O258" s="13"/>
      <c r="P258" s="13"/>
      <c r="Q258" s="13"/>
      <c r="R258" s="13"/>
      <c r="U258" s="13"/>
      <c r="V258" s="13"/>
      <c r="W258" s="13"/>
      <c r="X258" s="13"/>
      <c r="Y258" s="13"/>
    </row>
    <row r="259" spans="3:25" ht="12.75">
      <c r="C259" s="6"/>
      <c r="G259" s="13"/>
      <c r="H259" s="13"/>
      <c r="I259" s="13"/>
      <c r="J259" s="13"/>
      <c r="K259" s="13"/>
      <c r="N259" s="13"/>
      <c r="O259" s="13"/>
      <c r="P259" s="13"/>
      <c r="Q259" s="13"/>
      <c r="R259" s="13"/>
      <c r="U259" s="13"/>
      <c r="V259" s="13"/>
      <c r="W259" s="13"/>
      <c r="X259" s="13"/>
      <c r="Y259" s="13"/>
    </row>
    <row r="260" spans="3:25" ht="12.75">
      <c r="C260" s="6"/>
      <c r="G260" s="13"/>
      <c r="H260" s="13"/>
      <c r="I260" s="13"/>
      <c r="J260" s="13"/>
      <c r="K260" s="13"/>
      <c r="N260" s="13"/>
      <c r="O260" s="13"/>
      <c r="P260" s="13"/>
      <c r="Q260" s="13"/>
      <c r="R260" s="13"/>
      <c r="U260" s="13"/>
      <c r="V260" s="13"/>
      <c r="W260" s="13"/>
      <c r="X260" s="13"/>
      <c r="Y260" s="13"/>
    </row>
    <row r="261" spans="3:25" ht="12.75">
      <c r="C261" s="6"/>
      <c r="G261" s="13"/>
      <c r="H261" s="13"/>
      <c r="I261" s="13"/>
      <c r="J261" s="13"/>
      <c r="K261" s="13"/>
      <c r="N261" s="13"/>
      <c r="O261" s="13"/>
      <c r="P261" s="13"/>
      <c r="Q261" s="13"/>
      <c r="R261" s="13"/>
      <c r="U261" s="13"/>
      <c r="V261" s="13"/>
      <c r="W261" s="13"/>
      <c r="X261" s="13"/>
      <c r="Y261" s="13"/>
    </row>
    <row r="262" spans="3:25" ht="12.75">
      <c r="C262" s="6"/>
      <c r="G262" s="13"/>
      <c r="H262" s="13"/>
      <c r="I262" s="13"/>
      <c r="J262" s="13"/>
      <c r="K262" s="13"/>
      <c r="N262" s="13"/>
      <c r="O262" s="13"/>
      <c r="P262" s="13"/>
      <c r="Q262" s="13"/>
      <c r="R262" s="13"/>
      <c r="U262" s="13"/>
      <c r="V262" s="13"/>
      <c r="W262" s="13"/>
      <c r="X262" s="13"/>
      <c r="Y262" s="13"/>
    </row>
    <row r="263" spans="3:25" ht="12.75">
      <c r="C263" s="6"/>
      <c r="G263" s="13"/>
      <c r="H263" s="13"/>
      <c r="I263" s="13"/>
      <c r="J263" s="13"/>
      <c r="K263" s="13"/>
      <c r="N263" s="13"/>
      <c r="O263" s="13"/>
      <c r="P263" s="13"/>
      <c r="Q263" s="13"/>
      <c r="R263" s="13"/>
      <c r="U263" s="13"/>
      <c r="V263" s="13"/>
      <c r="W263" s="13"/>
      <c r="X263" s="13"/>
      <c r="Y263" s="13"/>
    </row>
    <row r="264" spans="3:25" ht="12.75">
      <c r="C264" s="6"/>
      <c r="G264" s="13"/>
      <c r="H264" s="13"/>
      <c r="I264" s="13"/>
      <c r="J264" s="13"/>
      <c r="K264" s="13"/>
      <c r="N264" s="13"/>
      <c r="O264" s="13"/>
      <c r="P264" s="13"/>
      <c r="Q264" s="13"/>
      <c r="R264" s="13"/>
      <c r="U264" s="13"/>
      <c r="V264" s="13"/>
      <c r="W264" s="13"/>
      <c r="X264" s="13"/>
      <c r="Y264" s="13"/>
    </row>
    <row r="265" spans="3:25" ht="12.75">
      <c r="C265" s="6"/>
      <c r="G265" s="13"/>
      <c r="H265" s="13"/>
      <c r="I265" s="13"/>
      <c r="J265" s="13"/>
      <c r="K265" s="13"/>
      <c r="N265" s="13"/>
      <c r="O265" s="13"/>
      <c r="P265" s="13"/>
      <c r="Q265" s="13"/>
      <c r="R265" s="13"/>
      <c r="U265" s="13"/>
      <c r="V265" s="13"/>
      <c r="W265" s="13"/>
      <c r="X265" s="13"/>
      <c r="Y265" s="13"/>
    </row>
    <row r="266" spans="3:25" ht="12.75">
      <c r="C266" s="6"/>
      <c r="J266" s="13"/>
      <c r="K266" s="13"/>
      <c r="Q266" s="13"/>
      <c r="R266" s="13"/>
      <c r="X266" s="13"/>
      <c r="Y266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mkinney</dc:creator>
  <cp:keywords/>
  <dc:description/>
  <cp:lastModifiedBy>Silva, Elizabeth</cp:lastModifiedBy>
  <dcterms:created xsi:type="dcterms:W3CDTF">2012-06-07T08:51:37Z</dcterms:created>
  <dcterms:modified xsi:type="dcterms:W3CDTF">2012-06-13T16:42:06Z</dcterms:modified>
  <cp:category/>
  <cp:version/>
  <cp:contentType/>
  <cp:contentStatus/>
</cp:coreProperties>
</file>